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8880" activeTab="0"/>
  </bookViews>
  <sheets>
    <sheet name="Biểu TK lần 2" sheetId="1" r:id="rId1"/>
  </sheets>
  <definedNames/>
  <calcPr fullCalcOnLoad="1"/>
</workbook>
</file>

<file path=xl/sharedStrings.xml><?xml version="1.0" encoding="utf-8"?>
<sst xmlns="http://schemas.openxmlformats.org/spreadsheetml/2006/main" count="831" uniqueCount="366">
  <si>
    <t>STT</t>
  </si>
  <si>
    <t>TÊN ĐƠN VỊ</t>
  </si>
  <si>
    <t>I</t>
  </si>
  <si>
    <t>QUẢN LÝ HÀNH CHÍNH</t>
  </si>
  <si>
    <t>Văn phòng Sở</t>
  </si>
  <si>
    <t>412-340-341</t>
  </si>
  <si>
    <t xml:space="preserve"> * Kinh phí tự chủ</t>
  </si>
  <si>
    <t xml:space="preserve"> * Kinh phí không tự chủ</t>
  </si>
  <si>
    <t xml:space="preserve"> Kinh phí thực hiện tự chủ</t>
  </si>
  <si>
    <t xml:space="preserve"> - Tiền lương, phụ cấp và các khoản theo lương</t>
  </si>
  <si>
    <t xml:space="preserve"> - Định mức chi hoạt động (38 biên chế x 29 trđ; 5 HĐ 68 x 17 tr/ng)</t>
  </si>
  <si>
    <t xml:space="preserve"> Kinh phí không tự chủ</t>
  </si>
  <si>
    <t>* Nhiệm vụ chuyên môn</t>
  </si>
  <si>
    <t xml:space="preserve"> - Trang phục thanh tra chuyên ngành (7 người)</t>
  </si>
  <si>
    <t xml:space="preserve"> - Kinh phí hoạt động nghiệp vụ thanh tra từ nguồn thu hồi phát hiện qua thanh tra </t>
  </si>
  <si>
    <t xml:space="preserve"> - Kinh phí xây dựng các chương trình, đề án, dự án, cơ chế chính sách thực hiện các Nghị quyết, chỉ thị, kết luận của Tỉnh ủy, BTV Tỉnh ủy; </t>
  </si>
  <si>
    <t xml:space="preserve"> - Chi đi dự hội nghị, hội thảo, tiếp khách TW,…</t>
  </si>
  <si>
    <t xml:space="preserve"> - Rà soát, cập nhật, chỉnh sửa bản đồ số hóa các vùng sản xuất tập trung, chuyên canh các sản phẩm nông sản chủ lực, đặc trưng của tỉnh</t>
  </si>
  <si>
    <t xml:space="preserve"> - Xây dựng hệ thống thông tin và cơ sở dữ liệu chuyên ngành quản lý nông nghiệp và nông thôn </t>
  </si>
  <si>
    <t xml:space="preserve"> - Xây dựng phần mềm cơ sở dữ liệu quản lý về cấp giấy chứng nhận an toàn thực phẩm và kết quả thanh, kiểm tra vệ sinh an toàn thực phẩm</t>
  </si>
  <si>
    <t xml:space="preserve"> * Mua sắm, sửa chữa tài sản</t>
  </si>
  <si>
    <t xml:space="preserve"> - Mua sắm tài sản hội trường (hệ thống âm thanh phòng họp)</t>
  </si>
  <si>
    <t xml:space="preserve"> - Sữa chữa bảo dưỡng hệ thống điều hòa âm trần </t>
  </si>
  <si>
    <t xml:space="preserve"> - Sửa chữa ô tô phục vụ phòng chống dịch và PCLB</t>
  </si>
  <si>
    <t xml:space="preserve"> - Sửa chữa rèm cửa các phòng làm việc</t>
  </si>
  <si>
    <t>Chi cục Phát triển nông thôn</t>
  </si>
  <si>
    <t>*</t>
  </si>
  <si>
    <t xml:space="preserve"> - Định mức chi hoạt động (17 biên chế x 25 tr; HĐ 68: 2 người x 17 tr)</t>
  </si>
  <si>
    <t xml:space="preserve"> - Kinh phí tinh giản biên chế (Đặng Hùng Việt)</t>
  </si>
  <si>
    <t>Chi cục Thủy sản</t>
  </si>
  <si>
    <t xml:space="preserve"> - Định mức chi hoạt động (11 biên chế x 25 tr; 01 HĐ 68 x 17tr)</t>
  </si>
  <si>
    <t xml:space="preserve"> - Trang phục thanh tra (06 người)</t>
  </si>
  <si>
    <t>Chi cục Trồng trọt và BVTV</t>
  </si>
  <si>
    <t xml:space="preserve"> - Định mức chi hoạt động (18 BC x 25 tr; 02 HĐ 68 x 17tr)</t>
  </si>
  <si>
    <t xml:space="preserve"> - Trang phục thanh tra, kiểm dịch (05 người)</t>
  </si>
  <si>
    <t xml:space="preserve"> - Chi bồi dưỡng thanh tra chuyên ngành theo QĐ 12/QĐ-TTg</t>
  </si>
  <si>
    <t xml:space="preserve"> - Tập huấn, phổ biến văn bản pháp luật về BVTV cho nông dân</t>
  </si>
  <si>
    <t>Chi cục Chăn nuôi và Thú y</t>
  </si>
  <si>
    <t>a</t>
  </si>
  <si>
    <t>b</t>
  </si>
  <si>
    <t xml:space="preserve"> - Định mức chi hoạt động (17 biên chế x 25 trr; 3 HĐ 68 x 17 tr)</t>
  </si>
  <si>
    <t xml:space="preserve"> - Trang phục chuyên ngành (03 thanh tra; 10 kiểm dịch)</t>
  </si>
  <si>
    <t xml:space="preserve"> - Chi phụ cấp thanh tra chuyên ngành theo QĐ số 12/QĐ-TTg</t>
  </si>
  <si>
    <t xml:space="preserve"> - Tập huấn, phổ biến văn bản pháp luật về chăn nuôi và thú y cho các hộ chăn nuôi</t>
  </si>
  <si>
    <t xml:space="preserve"> -Kinh phí hoạt động nghiệp vụ xử phạt vi phạm hành chính (Dự kiến thu 120 trđ*30%)</t>
  </si>
  <si>
    <t xml:space="preserve"> * Mua sắm, sửa chữa tài sản:</t>
  </si>
  <si>
    <t xml:space="preserve"> - Sửa chữa ô tô</t>
  </si>
  <si>
    <t xml:space="preserve"> - Cải tạo sân, cổng, rãnh nước cơ quan; sửa chữa nhà hội trường; sửa chữa mái sảnh nhà làm việc và thay mới hệ thống cửa, sơn tường tầng 4</t>
  </si>
  <si>
    <t>Chi cục QLCL NLS và TS</t>
  </si>
  <si>
    <t xml:space="preserve"> - Định mức chi hoạt động (8 biên chế x 25 tr; 02 HĐ 68 x 17tr)</t>
  </si>
  <si>
    <t xml:space="preserve"> - KP Chi hoạt động nghiệp vụ và kiểm tra an toàn vệ sinh thực phẩm (bao gồm cả hoạt động kiểm tra đánh giá cơ sở sản xuất) </t>
  </si>
  <si>
    <t xml:space="preserve"> - Trang phục thanh tra chuyên ngành </t>
  </si>
  <si>
    <t xml:space="preserve"> - Sửa chữa xe ô tô (Do mới nhận điều chuyển từ VP Sở)</t>
  </si>
  <si>
    <t>Chi cục Thủy lợi</t>
  </si>
  <si>
    <t xml:space="preserve"> - Định mức chi hoạt động (16 biên chế x 25tr; HĐ 68: 3 ng x 17tr)</t>
  </si>
  <si>
    <t xml:space="preserve"> - Trang phục thanh tra chuyên ngành (2 người)</t>
  </si>
  <si>
    <t xml:space="preserve"> - Phụ cấp thanh tra chuyên ngành theo QĐ số 12/QĐ-TTg</t>
  </si>
  <si>
    <t xml:space="preserve"> - Chi phục vụ chống úng, chống hạn (trực, xăng xe, điện thoại…)</t>
  </si>
  <si>
    <t xml:space="preserve"> - KP hoạt động và đóng góp cho Tiểu ban lưu vực Sông Cầu</t>
  </si>
  <si>
    <t xml:space="preserve"> - Tuyên truyền, phổ biến Luật TL </t>
  </si>
  <si>
    <t>Chi cục Kiểm lâm</t>
  </si>
  <si>
    <t xml:space="preserve"> - Định mức chi hoạt động: 124 công chức (Trong đó: Dưới 21 biên chế là 70 người *25trđ/người, trên 21 biên chế là 54 người *23trđ/người; Hợp đồng 68 là 16 người*17trđ/người)</t>
  </si>
  <si>
    <t xml:space="preserve"> * Nhiệm vụ chuyên môn</t>
  </si>
  <si>
    <t xml:space="preserve"> - Trang phục kiểm lâm (140 người)</t>
  </si>
  <si>
    <t xml:space="preserve"> - Kinh phí duy trì hoạt động xử phạt vi phạm hành chính</t>
  </si>
  <si>
    <t xml:space="preserve"> - Kinh phí huấn luyện nghiệp vụ về quản lý, sử dụng vũ khí quân dụng, công cụ hỗ trợ </t>
  </si>
  <si>
    <t xml:space="preserve"> * Mua sắm, sửa chữa TSCĐ</t>
  </si>
  <si>
    <t xml:space="preserve"> - Mua sắm TSCĐ</t>
  </si>
  <si>
    <t xml:space="preserve"> + Mua máy Photo 01 chiếc (HKL Sơn Động)</t>
  </si>
  <si>
    <t xml:space="preserve">  + Mua điều hòa nhiệt độ 15 chiếc</t>
  </si>
  <si>
    <t xml:space="preserve"> - Sửa chữa lớn TSCĐ và xây dựng</t>
  </si>
  <si>
    <t xml:space="preserve">  1. HKL Lục Ngạn:</t>
  </si>
  <si>
    <t xml:space="preserve">  2. HKL Sơn Động:</t>
  </si>
  <si>
    <t xml:space="preserve">  - Xây dựng nhà bếp, vành lao trạm kiểm lâm Dương Hưu</t>
  </si>
  <si>
    <t xml:space="preserve">  3. HKL Lục Nam</t>
  </si>
  <si>
    <t xml:space="preserve">  - Cải tạo, sửa chữa cổng, tường rào và nhà làm việc cấp 4 tại Văn phòng Hạt Kiểm lâm</t>
  </si>
  <si>
    <t xml:space="preserve">  4. HKL Tân Việt Hòa</t>
  </si>
  <si>
    <t xml:space="preserve">   - Sửa xe ô tô</t>
  </si>
  <si>
    <t xml:space="preserve"> - Tiền lương, PC, phụ cấp thu hút và các khoản theo lương</t>
  </si>
  <si>
    <t>II</t>
  </si>
  <si>
    <t>II.1</t>
  </si>
  <si>
    <t>SNKT NÔNG NGHIỆP</t>
  </si>
  <si>
    <t>412-280-281</t>
  </si>
  <si>
    <t xml:space="preserve"> * Kinh phí chi thường xuyên</t>
  </si>
  <si>
    <t xml:space="preserve"> - Kinh phí chỉ đạo, kiểm tra, đánh giá kết quả thực hiện các chương trình, đề án, dự án, cơ chế chính sách của tỉnh đã ban hành</t>
  </si>
  <si>
    <t xml:space="preserve"> - Kinh phí Đoàn kiểm tra liên ngành về KD giống cây trồng, vật nuôi, VTNN, thuốc BVTV</t>
  </si>
  <si>
    <t xml:space="preserve"> - Kinh phí tập huấn Chương trình VietGAP</t>
  </si>
  <si>
    <t xml:space="preserve"> - Kinh phí tuyên truyền, tập huấn chính sách, pháp luật về bảo vệ môi trường, biến đổi khí hậu giai đoạn 2019-2025</t>
  </si>
  <si>
    <t xml:space="preserve"> - Chính sách hỗ trợ liên kết và tiêu thụ sản phẩm nông nghiệp trên địa bàn tỉnh Bắc Giang (theo Nghị quyết số 44/2020/NQ-HĐND ngày 09/12/2020 của HĐND tỉnh) </t>
  </si>
  <si>
    <t>Chi cục PTNT</t>
  </si>
  <si>
    <t xml:space="preserve"> - Định mức chi hoạt động: 02 người x 22 tr/người = 44 tr.đ</t>
  </si>
  <si>
    <t xml:space="preserve"> - Tập huấn bồi dưỡng chủ trang trại</t>
  </si>
  <si>
    <t xml:space="preserve"> - Kinh phí hỗ trợ tham gia hội chợ ngành nghề và xúc tiến thương mại sản phẩm nông nghiệp và ngành nghề nông thôn</t>
  </si>
  <si>
    <t xml:space="preserve">Kinh phí chi thường xuyên: </t>
  </si>
  <si>
    <t>Kinh phí chi thường xuyên</t>
  </si>
  <si>
    <t xml:space="preserve"> - Quan trắc môi trường nuôi trồng thủy sản </t>
  </si>
  <si>
    <t xml:space="preserve"> - Đề án Phát triển tự động hóa trong nuôi thủy sản thâm canh tỉnh Bắc Giang giai đoạn 2021-2025</t>
  </si>
  <si>
    <t xml:space="preserve"> - Kinh phí kiểm tra về sản xuất, kinh doanh giống thủy sản, chế phẩm sinh học trong nuôi trồng thủy sản và thức ăn thủy sản</t>
  </si>
  <si>
    <t xml:space="preserve"> - Thiết lập hệ thống quản lý cơ sở dữ liệu về thủy sản thuộc cơ sở dữ liệu quốc gia trên địa bàn tỉnh Bắc Giang (theo Thông tư số 24/2018/TT-BNNPTNT ngày 08/10/2019 v/v triển khai xây dựng CSDL về Thủy sản các tỉnh, thành phố)</t>
  </si>
  <si>
    <t>412-280-284</t>
  </si>
  <si>
    <t xml:space="preserve"> - Định mức chi hoạt động (12 biên chế x 19 trđ)</t>
  </si>
  <si>
    <t xml:space="preserve"> - Kinh phí phòng chống dịch bệnh sâu hại cây trồng</t>
  </si>
  <si>
    <t xml:space="preserve"> - Thí nghiệm, khảo nghiệm thuốc BVTV</t>
  </si>
  <si>
    <t xml:space="preserve"> - Kinh phí phân tích đánh giá chất lượng; kiểm tra về sản xuất KD giống cây trồng, phân bón, thuốc BVTV</t>
  </si>
  <si>
    <t xml:space="preserve"> - Kinh phí thực hiện  hỗ trợ sản xuất gắn với xuất khẩu vải thiều năm 2021</t>
  </si>
  <si>
    <t xml:space="preserve"> - Định mức chi hoạt động (29 biên chế x 19 trđ)</t>
  </si>
  <si>
    <t xml:space="preserve"> - Trang phục chuyên ngành (29 người)</t>
  </si>
  <si>
    <t xml:space="preserve"> - Điều tra tình hình dịch tễ trong toàn tỉnh</t>
  </si>
  <si>
    <t xml:space="preserve"> - Chi lấy mẫu, mổ khám, gửi mẫu và phí xét nghiệm mẫu gia súc, gia cầm nghi mắc bệnh LMLM, cúm gia cầm, tai xanh, dịch tả lợn Châu phi...</t>
  </si>
  <si>
    <t xml:space="preserve"> - Đề án xây dựng vùng an toàn dịch bệnh Cúm gia cầm và Niu - cát- xơn đối với gà trên địa bàn huyện Yên Thế, tỉnh Bắc Giang giai đoạn 2021-2025</t>
  </si>
  <si>
    <t xml:space="preserve"> - Kinh phí phòng chống bệnh dịch tả lợn Châu phi trên địa bàn tỉnh Bắc Giang giai đoạn 2020-2025 theo Kế hoạch số 3589/KH-UBND ngày 14/8/2020 của UBND tỉnh</t>
  </si>
  <si>
    <t xml:space="preserve"> - Kinh phí chống dịch gia súc, gia cầm</t>
  </si>
  <si>
    <t xml:space="preserve"> - Kinh phí hỗ trợ tiêm vacxin phòng chống bệnh Viêm da nổi cục cho đàn trâu, bò</t>
  </si>
  <si>
    <t>* Mua sắm TSCĐ</t>
  </si>
  <si>
    <t xml:space="preserve"> - Điều hòa nhiệt cho 03 trạm: Trạm Chẩn đoán xét nghiệm, Trạm kiểm dịch đầu mối huyện Lục Nam và Trạm kiểm dịch đầu mối huyệnYên Dũng</t>
  </si>
  <si>
    <t xml:space="preserve"> - Kinh phí Đề án xây dựng mô hình sản xuất nông nghiệp hữu cơ tỉnh Bắc Giang giai đoạn 2020-2025. Trong đó:</t>
  </si>
  <si>
    <t xml:space="preserve"> + Vốn CTMTQG XD NTM</t>
  </si>
  <si>
    <t xml:space="preserve"> + Vốn Ngân sách tỉnh</t>
  </si>
  <si>
    <t>Trung tâm Khuyến nông</t>
  </si>
  <si>
    <t xml:space="preserve"> - Định mức chi hoạt động (26 biên chế x 20,5trđ)</t>
  </si>
  <si>
    <t xml:space="preserve"> - Chi hội nghị tập huấn kỹ thuật</t>
  </si>
  <si>
    <t xml:space="preserve"> - Thông tin tuyên truyền</t>
  </si>
  <si>
    <t xml:space="preserve"> - Hội chợ, hội thảo, thăm quan học tập mô hình</t>
  </si>
  <si>
    <t xml:space="preserve"> - Kinh phí xây dựng mô hình:</t>
  </si>
  <si>
    <t xml:space="preserve"> + Xây dựng mô hình trồng rừng gỗ lớn bằng giống keo lai mô tại huyện Yên Thế, Lục Ngạn, Sơn Động, Lục Nam</t>
  </si>
  <si>
    <t xml:space="preserve"> + Xây dựng mô hình trồng trọt: Mô hình sản xuất vải hữu cơ liên kết tiêu thụ sản phẩm tại huyện Lục Ngạn, Tân Yên</t>
  </si>
  <si>
    <t xml:space="preserve"> + Mô hình liên kết sản xuất lúa hữu cơ chất lượng cao tại huyện Việt Yên, Tân Yên, Lạng Giang, TPBG</t>
  </si>
  <si>
    <t xml:space="preserve"> + Mô hình trồng hoa lan cao cấp tại huyện Việt Yên, YD, TPBG</t>
  </si>
  <si>
    <t xml:space="preserve"> + Mô hình liên kết sản xuất bưởi hữu cơ tại huyện Lục Ngạn, Lục Nam</t>
  </si>
  <si>
    <t xml:space="preserve"> + Xây dựng mô hình thủy sản: Mô hình ứng dụng công nghệ sinh học nuôi cá trắm cỏ sử dụng 100% thức ăn công nghiệp tại huyện Tân Yên, Yên Dũng</t>
  </si>
  <si>
    <t xml:space="preserve"> + Xây dựng mô hình thủy sản (Mô hình ứng dụng công nghệ số vào nuôi cá rô phi thâm canh tại huyện Hiệp Hòa)</t>
  </si>
  <si>
    <t xml:space="preserve"> + Xây dựng mô hình chăn nuôi: Mô hình chăn nuôi gà Mía lai, Chọi lai an toàn sinh học gắn với tiêu thụ SP tại huyện Tân Yên, Việt Yên</t>
  </si>
  <si>
    <t xml:space="preserve"> + Xây dựng mô hình chăn nuôi: Mô hình chăn nuôi lợn thịt gắn với xây dựng thương hiệu sản phẩm hữu cơ</t>
  </si>
  <si>
    <t xml:space="preserve"> - KP chỉ đạo mô hình 3%</t>
  </si>
  <si>
    <t xml:space="preserve"> * Mua sắm, sửa chữa TSCĐ </t>
  </si>
  <si>
    <t xml:space="preserve"> - Mua điều hòa nhiệt độ cho 6 phòng làm việc và hội trường</t>
  </si>
  <si>
    <t xml:space="preserve"> - Sửa chữa nhà kho làm phòng lưu trữ, phòng bảo vệ cơ quan; Sơn sửa lại toàn bộ mặt ngoài trụ sở làm việc; Sửa lại hệ thống điện nước</t>
  </si>
  <si>
    <r>
      <t xml:space="preserve"> + Mua bàn ghế Hội trường 02 bộ (HKL Lục Nam:</t>
    </r>
    <r>
      <rPr>
        <b/>
        <sz val="11"/>
        <rFont val="Times New Roman"/>
        <family val="1"/>
      </rPr>
      <t xml:space="preserve"> </t>
    </r>
    <r>
      <rPr>
        <sz val="11"/>
        <rFont val="Times New Roman"/>
        <family val="1"/>
      </rPr>
      <t>01 bộ; HKL Lục Ngạn: 01 bộ)</t>
    </r>
  </si>
  <si>
    <t>Trung tâm giống cây trồng</t>
  </si>
  <si>
    <t xml:space="preserve"> - Định mức chi hoạt động (09 biên chế x 22 tr.đ)</t>
  </si>
  <si>
    <t>Kinh phí chi không thường xuyên</t>
  </si>
  <si>
    <t>Trung tâm giống thủy sản cấp I</t>
  </si>
  <si>
    <t xml:space="preserve"> - KP mua cá giống thả công ích xuống hồ Cấm Sơn</t>
  </si>
  <si>
    <t xml:space="preserve"> Ban quản lý dự án hỗ trợ nông nghiệp các bon thấp (LCASP)</t>
  </si>
  <si>
    <t xml:space="preserve"> - Vốn đối ứng</t>
  </si>
  <si>
    <t>Trung tâm giống nấm</t>
  </si>
  <si>
    <t xml:space="preserve"> - Hỗ trợ kinh phí cho Trung tâm giống Nấm chờ giải thể </t>
  </si>
  <si>
    <t xml:space="preserve"> * Kinh phí chi không thường xuyên</t>
  </si>
  <si>
    <t>II.2</t>
  </si>
  <si>
    <t>SNKT LÂM NGHIỆP</t>
  </si>
  <si>
    <t>412-280-282</t>
  </si>
  <si>
    <t xml:space="preserve"> Chi cho phòng cháy, chữa cháy rừng</t>
  </si>
  <si>
    <t>Thông tin, dự báo, cảnh báo cháy rừng</t>
  </si>
  <si>
    <t>- Duy trì hoạt động Website Chi cục Kiểm lâm</t>
  </si>
  <si>
    <t>- Mua tài liệu khí tượng thuỷ văn (365 bản tin*420.000đ/bản tin*30%)</t>
  </si>
  <si>
    <t xml:space="preserve">- Cảnh báo nguy cơ cháy rừng trên Báo Bắc Giang </t>
  </si>
  <si>
    <t xml:space="preserve">  Tuyên truyền về công tác bảo vệ rừng và PCCCR</t>
  </si>
  <si>
    <t xml:space="preserve"> - Xây dựng chuyên đề, phóng sự về BVR và PCCCR </t>
  </si>
  <si>
    <t xml:space="preserve"> - Biên tập, in tranh tuyên truyền PCCC Rừng </t>
  </si>
  <si>
    <t xml:space="preserve"> - Thi tìm hiểu luật Lâm nghiệp và các quy định về PCCC Rừng</t>
  </si>
  <si>
    <t xml:space="preserve"> - Đăng bài trên Báo Bắc Giang về công tác bảo vệ và PCCCR</t>
  </si>
  <si>
    <t xml:space="preserve"> - Đăng tin trên Báo Bắc Giang về công tác bảo vệ và PCCCR</t>
  </si>
  <si>
    <t>c</t>
  </si>
  <si>
    <t>Tập huấn nghiệp vụ phòng cháy chữa cháy rừng</t>
  </si>
  <si>
    <t xml:space="preserve"> - Tập huấn nghiệp vụ quản lý lửa rừng (1 lớp x 14trđ)</t>
  </si>
  <si>
    <t xml:space="preserve"> - Tập huấn về kiến thức PCCC rừng</t>
  </si>
  <si>
    <t xml:space="preserve"> - Huấn luyện sử dụng trang thiết bị, dụng cụ PCCC Rừng </t>
  </si>
  <si>
    <t xml:space="preserve">  - Chăm sóc, bảo vệ mô hình đường băng xanh năm thứ 4- trồng năm 2018</t>
  </si>
  <si>
    <t xml:space="preserve"> - Chăm sóc, bảo vệ mô hình đường băng xanh năm thứ 3- trồng năm 2019</t>
  </si>
  <si>
    <t xml:space="preserve"> - Chăm sóc, bảo vệ mô hình đường băng xanh năm thứ 2- trồng năm 2020</t>
  </si>
  <si>
    <t xml:space="preserve"> Xây dựng và duy trì các công trình PCCCR</t>
  </si>
  <si>
    <t xml:space="preserve">- Tu bổ đường băng trắng cản lửa </t>
  </si>
  <si>
    <t xml:space="preserve">- Hạ cấp thực bì rừng trồng trước mùa cháy  </t>
  </si>
  <si>
    <t>e</t>
  </si>
  <si>
    <t xml:space="preserve">Mua sắm dụng cụ PCCCR </t>
  </si>
  <si>
    <t xml:space="preserve">Mua sắm bảo hộ lao động PCCCR </t>
  </si>
  <si>
    <t>g</t>
  </si>
  <si>
    <t xml:space="preserve"> Thực hiện chế độ, chính sách đối với người tham gia PCCCR </t>
  </si>
  <si>
    <t xml:space="preserve"> - Chi cho người tham gia chữa cháy rừng, tiền ăn thêm, bồi dưỡng cho các lực lượng tham gia chữa cháy rừng theo lệnh huy động của người có thẩm quyền cấp tỉnh</t>
  </si>
  <si>
    <t>- Chi trực cháy rừng ngoài giờ làm việc (tổ thường trực BVR và PCCCR của tỉnh)</t>
  </si>
  <si>
    <t>- Hợp đồng lao động trực PCCCR ở chòi canh lửa rừng khi cấp dự báo cháy rừng từ cấp 3 trở lên  (3 chòi x 2 người/chòi x 10 ngày/tháng*0,2 lần mức lương cơ sở *12 tháng )</t>
  </si>
  <si>
    <t>-  Chi xăng dầu, tuần tra, kiểm tra PCCC rừng</t>
  </si>
  <si>
    <t>- Chi duy tu, sửa chữa, bảo dưỡng, bảo trì máy móc, thiết bị PCCCR…</t>
  </si>
  <si>
    <t>h</t>
  </si>
  <si>
    <t>Chi hoạt động của Ban Chỉ huy PCCCR tỉnh</t>
  </si>
  <si>
    <t xml:space="preserve"> - Chi hoạt động của Ban Chỉ huy tỉnh </t>
  </si>
  <si>
    <t>Kinh phí thực hiện khoán bảo vệ rừng</t>
  </si>
  <si>
    <t xml:space="preserve"> Hỗ trợ khoán bảo vệ rừng, trong đó:</t>
  </si>
  <si>
    <t xml:space="preserve">    + Hỗ trợ khoán BVR 13.476,1 ha</t>
  </si>
  <si>
    <t xml:space="preserve">     Diện tích 10.150,1 ha * 400.000đ/ha </t>
  </si>
  <si>
    <t xml:space="preserve">     Diện tích 3.326 ha * 290.000đ/ha </t>
  </si>
  <si>
    <t xml:space="preserve">    + Lập hồ sơ khoán (10.000đ/ha)</t>
  </si>
  <si>
    <t xml:space="preserve">    + KP chi quản lý 4%</t>
  </si>
  <si>
    <t>Chăm sóc rừng trồng bổ sung (khoanh nuôi tái sinh) năm thứ 2 -20ha; (Trồng năm 2020); Chăm sóc rừng trồng bổ sung năm thứ 3 -20ha (Trồng năm 2019)</t>
  </si>
  <si>
    <t>Theo dõi diễn biến tài nguyên rừng: 20.000 ha x 15.000đ/ha</t>
  </si>
  <si>
    <t>Kinh phí tổ chức tết trồng cây năm 2021</t>
  </si>
  <si>
    <t xml:space="preserve">Kinh phí tuyên truyền, phổ biến Luật Lâm nghiệp và các văn bản hướng hẫn thi hành </t>
  </si>
  <si>
    <t xml:space="preserve"> - KP tổ chức tập huấn, tuyên truyền về XD Phương án quản lý rừng bền vững và chứng chỉ rừng</t>
  </si>
  <si>
    <t xml:space="preserve"> - KP hỗ trợ cấp chứng chỉ quản lý rừng 500ha x 0,3trđ/ha</t>
  </si>
  <si>
    <t>Chi phí quản lý Chương trình trồng một tỷ cây xanh năm 2021</t>
  </si>
  <si>
    <t>đ</t>
  </si>
  <si>
    <t xml:space="preserve">Kinh phí triển khai thực hiện Đề án cấp chứng chỉ quản lý rừng bền vững tỉnh BG </t>
  </si>
  <si>
    <t>Ban quản lý bảo tồn Tây Yên Tử</t>
  </si>
  <si>
    <t xml:space="preserve"> - Định mức chi hoạt động (25 biên chế x 20,5 tr.đ)</t>
  </si>
  <si>
    <t xml:space="preserve"> - Trang phục kiểm lâm</t>
  </si>
  <si>
    <t xml:space="preserve"> - Kinh phí duy trì hoạt động xử phạt hành chính</t>
  </si>
  <si>
    <t xml:space="preserve"> - Phòng cháy chữa cháy rừng (PA PCCCR phần NS tỉnh): Trong đó:</t>
  </si>
  <si>
    <t xml:space="preserve"> + Tập huấn sử dụng trang thiết bị, dụng cụ PCCCR 
(02 lớp x 10 tr.đ/lớp)</t>
  </si>
  <si>
    <t xml:space="preserve"> + Mua sắm DCPCCCR (dao phát, bàn dập lửa CD, đèn pin...)</t>
  </si>
  <si>
    <t xml:space="preserve"> + Thực hiện chính sách đối với người tham gia PCCCR </t>
  </si>
  <si>
    <t xml:space="preserve">  + Hỗ trợ khoán bảo vệ rừng 6.500 ha</t>
  </si>
  <si>
    <t xml:space="preserve">    Diện tích 6.000 ha * 400.000đ/ha </t>
  </si>
  <si>
    <t xml:space="preserve">    Diện tích 500 ha * 290.000đ/ha </t>
  </si>
  <si>
    <t xml:space="preserve"> + Lập hồ sơ khoán (10.000đ/ha)</t>
  </si>
  <si>
    <t xml:space="preserve"> + KP chi quản lý 4%</t>
  </si>
  <si>
    <t xml:space="preserve"> - Sửa chữa TSCĐ:</t>
  </si>
  <si>
    <t xml:space="preserve"> + Sửa chữa chốt trạm Kiểm lâm Đồng Rì</t>
  </si>
  <si>
    <t xml:space="preserve"> - Mua sắm CCDC, TSCĐ:</t>
  </si>
  <si>
    <t xml:space="preserve"> + Mua bàn làm việc, tủ tài liệu, giường phục vụ trực PCCCR... Cho các trạm quản lý  và BVR</t>
  </si>
  <si>
    <t>Ban quản lý rừng phòng hộ Cấm Sơn</t>
  </si>
  <si>
    <t xml:space="preserve">  - Định mức chi hoạt động (18 biên chế x 22 tr.đ)
</t>
  </si>
  <si>
    <t xml:space="preserve"> - Kinh phí thực hiện khoán bảo vệ rừng (5.984ha), trong đó:</t>
  </si>
  <si>
    <t xml:space="preserve"> + Hỗ trợ khoán bảo vệ rừng (Diện tích 5.984 ha * 300.000đ/ha)</t>
  </si>
  <si>
    <t xml:space="preserve">    Diện tích 3.719,2ha * 400.000đ/ha </t>
  </si>
  <si>
    <t xml:space="preserve">    Diện tích 2.264,8ha * 290.000đ/ha </t>
  </si>
  <si>
    <t xml:space="preserve"> + Lập hồ sơ khoán bảo vệ (10.000đ/ha)</t>
  </si>
  <si>
    <t xml:space="preserve"> + Chi phí quản lý (4%)</t>
  </si>
  <si>
    <t xml:space="preserve"> - Tu bổ đường ranh cản lửa (tại các xã Cấm Sơn, Tân Sơn, Phong Vân)</t>
  </si>
  <si>
    <t xml:space="preserve"> - Xây dựng mới đường ranh cản lửa tại các xã Cấm Sơn, Phong Vân, Sa Lý (8km*15trđ/km)</t>
  </si>
  <si>
    <t xml:space="preserve"> - Chi công tác PCCCR: (Tập huán, tuyên truyền; mua vật tư, trang thiết bị và tiền bồi dưỡng nhân công chữa cháy rừng…)</t>
  </si>
  <si>
    <t>Ban quản lý rừng phòng hộ Sơn Động</t>
  </si>
  <si>
    <t xml:space="preserve"> - Định mức chi hoạt động (19 biên chế x 22 tr.đ)</t>
  </si>
  <si>
    <t xml:space="preserve"> - Kinh phí thực hiện khoán bảo vệ rừng (6500 ha), trong đó:</t>
  </si>
  <si>
    <t xml:space="preserve"> + Tổng diện tích hỗ trợ khoán BVR</t>
  </si>
  <si>
    <t xml:space="preserve">   Diện tích 6000 ha * 400.000đ/ha</t>
  </si>
  <si>
    <t xml:space="preserve">   Diện tích 500 ha * 290.000đ/ha</t>
  </si>
  <si>
    <t xml:space="preserve">  + Lập hồ sơ khoán bảo vệ (10.000đ/ha)</t>
  </si>
  <si>
    <t xml:space="preserve">  + KP chi quản lý 4%</t>
  </si>
  <si>
    <t xml:space="preserve"> - Mua đồng phục lực lượng chuyên trách BVR</t>
  </si>
  <si>
    <t xml:space="preserve"> - Chi cho công tác PCCCR (Tập huấn, tuyên truyền, mua vật tư, trang thiết bị và tiền công cho người tham gia CCR,...)</t>
  </si>
  <si>
    <t xml:space="preserve"> - Tu bổ đường ranh can lửa (17,1km*14trđ/km)</t>
  </si>
  <si>
    <t xml:space="preserve"> - Xây mới đường ranh can lửa (15km*15trđ/km)</t>
  </si>
  <si>
    <t xml:space="preserve">  - Kinh phí đo đạc cấp giấy chứng nhận quyền sử dụng đất</t>
  </si>
  <si>
    <t xml:space="preserve"> - Sửa chữa lớn TSCĐ:</t>
  </si>
  <si>
    <t xml:space="preserve"> + Cải tạo, nâng cấp nhà làm việc Trạm BVR Đồng Rất, xã Thanh Luận</t>
  </si>
  <si>
    <t xml:space="preserve"> + Cải tạo thay thế  hệ thống mái tôn nhà ăn VP BQL</t>
  </si>
  <si>
    <t xml:space="preserve"> + Sửa xe ô tô (02 xe)</t>
  </si>
  <si>
    <t xml:space="preserve"> - Kinh phí tinh giản biên chế (Nguyễn Quang Hùng)</t>
  </si>
  <si>
    <t>SNKT THỦY LỢI</t>
  </si>
  <si>
    <t xml:space="preserve"> Kinh phí chi thường xuyên</t>
  </si>
  <si>
    <t xml:space="preserve"> Kinh phí chi không thường xuyên</t>
  </si>
  <si>
    <t xml:space="preserve"> - Kinh phí hoạt động của Ban chỉ huy PCLB hồ Cấm Sơn</t>
  </si>
  <si>
    <t xml:space="preserve"> - Kinh phí hoạt động của Ban chỉ huy PCLB công trình đầu mối Thác Huống - Đá Gân</t>
  </si>
  <si>
    <t>412-280-283</t>
  </si>
  <si>
    <t xml:space="preserve"> - Định mức chi hoạt động (38 biên chế x 22 trđ)</t>
  </si>
  <si>
    <t xml:space="preserve">  - Kinh phí hoạt động BCH PCTT-TKCN tỉnh</t>
  </si>
  <si>
    <t xml:space="preserve"> - Trang phục cho cán bộ quản lý đê điều</t>
  </si>
  <si>
    <t xml:space="preserve"> - Mua vật tư dự trữ PCLB (đá hộc và rọ thép).
</t>
  </si>
  <si>
    <t xml:space="preserve"> - Hỗ trợ trả lãi suất NH để dự trữ bao tải cho Công ty nhựa BG </t>
  </si>
  <si>
    <t xml:space="preserve"> - Kinh phí đánh giá an toàn đập, hồ chứa nước trên địa bàn tỉnh</t>
  </si>
  <si>
    <t xml:space="preserve"> - Phổ biến, tuyên truyền Luật Đê điều (Làm biển tuyên truyền đặt tại các tuyến đê)</t>
  </si>
  <si>
    <t xml:space="preserve"> - Duy tu sửa chữa thường xuyên đê, kè, cống</t>
  </si>
  <si>
    <t xml:space="preserve"> - Sữa chữa, mua sắm tài sản: </t>
  </si>
  <si>
    <t xml:space="preserve"> + Sửa chữa hạt QLĐ Hiệp Hòa</t>
  </si>
  <si>
    <t xml:space="preserve"> + Mua sắm bàn ghế hội trường cho Hạt QLĐ Việt Yên và TPBG (02 bàn quầy; 80 chiếc ghế)</t>
  </si>
  <si>
    <t xml:space="preserve"> + Mua điều hòa nhiệt độ cho 06 Hạt QL đê: Tân Yên, Việt Yên, Hiệp Hòa, Lạng Giang, Yên Dũng, TP Bắc Giang (01 chiếc/hạt) và Văn phòng Chi cục (02 chiếcVP)</t>
  </si>
  <si>
    <t xml:space="preserve"> - Kinh phí bảo vệ, phát triển đất trồng lúa </t>
  </si>
  <si>
    <t xml:space="preserve"> + Cải tạo, nâng cấp kênh tưới trạm bơm Thọ Điền xã Ngọc Thiện, huyện Tân Yên</t>
  </si>
  <si>
    <t xml:space="preserve"> + Cải tạo nâng cấp kênh cấp 1 Bảo Sơn từ K9+00 đến K14+00</t>
  </si>
  <si>
    <t xml:space="preserve"> + Cải tạo, nâng cấp hệ thống kênh tưới trạm bơm Miếu Cụ, huyện Yên Dũng</t>
  </si>
  <si>
    <t xml:space="preserve"> + Cải tạo, sửa chữa kênh Đông, kênh Tây hồ Lòng Thuyền</t>
  </si>
  <si>
    <t>SNKT KHÁC</t>
  </si>
  <si>
    <t>Trung tâm Nước sạch và VSMT nông thôn</t>
  </si>
  <si>
    <t xml:space="preserve">  - KP thực hiện nhiệm vụ kiểm tra các công trình cấp nước tập trung </t>
  </si>
  <si>
    <t xml:space="preserve"> - Chi phí duy trì phòng thí nghiệm đạt chuẩn ISO TCVN17025:2017</t>
  </si>
  <si>
    <t xml:space="preserve"> - Kinh phí đối ứng cho hoạt động chi thường xuyên thực hiện Hợp phần 3: Chương trình mở rộng quy mô vệ sinh nước sạch nông thôn dựa trên kết quả, vay vốn WB</t>
  </si>
  <si>
    <t xml:space="preserve"> - Định mức chi hoạt động (12 ng x 22 tr)</t>
  </si>
  <si>
    <t>412-280-311</t>
  </si>
  <si>
    <t>CHI TRỢ GIÁ</t>
  </si>
  <si>
    <t>* Kinh phí thường xuyên</t>
  </si>
  <si>
    <t>* Kinh phí không thường xuyên</t>
  </si>
  <si>
    <t>Văn phòng Sở Nông nghiệp và PTNT
Mã QHNS 1061526</t>
  </si>
  <si>
    <t xml:space="preserve"> Kinh phí thường xuyên</t>
  </si>
  <si>
    <t xml:space="preserve"> Kinh phí không thường xuyên</t>
  </si>
  <si>
    <t xml:space="preserve"> - Trợ giá đàn lợn giống gốc</t>
  </si>
  <si>
    <t xml:space="preserve"> - Kinh phí thực hiện khoán bảo vệ rừng (6.500 ha), trong đó:</t>
  </si>
  <si>
    <t xml:space="preserve">  - Kinh phí thực hiện bộ chỉ số theo dõi đánh giá nước sạch trên địa bàn tỉnh</t>
  </si>
  <si>
    <t>ĐVT: đồng</t>
  </si>
  <si>
    <t>DỰ TOÁN 
ĐƯỢC SỬ DỤNG 
7 THÁNG CUỐI NĂM 2021</t>
  </si>
  <si>
    <t xml:space="preserve"> - Cảnh báo nguy cơ cháy rừng trên Đài PTTH tỉnh</t>
  </si>
  <si>
    <r>
      <t xml:space="preserve">DỰ TOÁN GIAO ĐẦU NĂM </t>
    </r>
    <r>
      <rPr>
        <b/>
        <i/>
        <sz val="11"/>
        <rFont val="Times New Roman"/>
        <family val="1"/>
      </rPr>
      <t>(cả bổ sung 5 tháng đầu năm)</t>
    </r>
  </si>
  <si>
    <t>TỔNG SỐ</t>
  </si>
  <si>
    <t xml:space="preserve">KINH PHÍ TIẾT KIỆM 7 THÁNG CUỐI NĂM 2021, </t>
  </si>
  <si>
    <t>C-L-K</t>
  </si>
  <si>
    <t>5=6+7</t>
  </si>
  <si>
    <t>8=4-5</t>
  </si>
  <si>
    <t xml:space="preserve">  - Cải tạo, sửa chữa trụ sở làm việc HKL Lục Ngạn</t>
  </si>
  <si>
    <t>Trong đó:</t>
  </si>
  <si>
    <t>Kinh phí cắt giảm</t>
  </si>
  <si>
    <t>Kinh phí
 tiết kiệm 10%</t>
  </si>
  <si>
    <t>SỰ NGHIỆP KINH TẾ VÀ TRỢ GIÁ</t>
  </si>
  <si>
    <t>II.3</t>
  </si>
  <si>
    <t>II.4</t>
  </si>
  <si>
    <t>II.5</t>
  </si>
  <si>
    <t>Tổng cộng I+II</t>
  </si>
  <si>
    <t xml:space="preserve"> - Kinh phí kiểm tra về SXKD giống vật nuôi, TĂCN, thuốc thú y</t>
  </si>
  <si>
    <t>(Kèm theo Quyết định số:           /QĐ-SNN ngày      tháng 6 năm 2021 của Sở Nông nghiệp và PTNT)</t>
  </si>
  <si>
    <t>BIỂU KINH PHÍ CẮT GIẢM, TIẾT KIỆM THÊM 10 % DỰ TOÁN CHI THƯỜNG XUYÊN CỦA 7 THÁNG CUỐI NĂM 2021</t>
  </si>
  <si>
    <t>Chi tiết các đơn vị (Văn phòng Chi cục và các hạt Kiểm lâm):</t>
  </si>
  <si>
    <t>8.1</t>
  </si>
  <si>
    <t>Văn phòng Chi cục Kiểm lâm</t>
  </si>
  <si>
    <t xml:space="preserve"> - Định mức chi hoạt động: </t>
  </si>
  <si>
    <t xml:space="preserve">  + Mua điều hòa nhiệt độ 02 chiếc</t>
  </si>
  <si>
    <t>8.2</t>
  </si>
  <si>
    <t>Hạt Kiểm lâm Sơn Động</t>
  </si>
  <si>
    <t xml:space="preserve">   HKL Sơn Động:</t>
  </si>
  <si>
    <t>8.3</t>
  </si>
  <si>
    <t>Hạt Kiểm lâm Lục Ngạn</t>
  </si>
  <si>
    <t xml:space="preserve"> + Mua bàn ghế Hội trường 01 bộ</t>
  </si>
  <si>
    <t xml:space="preserve">  HKL Lục Ngạn:</t>
  </si>
  <si>
    <t>8.4</t>
  </si>
  <si>
    <t>Hạt Kiểm lâm Lục Nam</t>
  </si>
  <si>
    <t xml:space="preserve">   HKL Lục Nam</t>
  </si>
  <si>
    <t>8.5</t>
  </si>
  <si>
    <t>Hạt Kiểm lâm Yên Thế</t>
  </si>
  <si>
    <t>8.6</t>
  </si>
  <si>
    <t>Hạt Kiểm lâm Tân Việt Hòa</t>
  </si>
  <si>
    <t>8.7</t>
  </si>
  <si>
    <t>Hạt Kiểm lâm Yên Dũng</t>
  </si>
  <si>
    <t>8.8</t>
  </si>
  <si>
    <t>Hạt Kiểm lâm Lạng Giang - thành phố Bắc Giang</t>
  </si>
  <si>
    <t xml:space="preserve">  + Mua điều hòa nhiệt độ 03 chiếc</t>
  </si>
  <si>
    <t>8.9</t>
  </si>
  <si>
    <t>Hạt Kiểm lâm Lạng Giang</t>
  </si>
  <si>
    <t>8.10</t>
  </si>
  <si>
    <t>Hạt Kiểm lâm thành phố Bắc Giang</t>
  </si>
  <si>
    <t>1.1</t>
  </si>
  <si>
    <t>1.2</t>
  </si>
  <si>
    <t xml:space="preserve">    + Hỗ trợ khoán BVR 8.761,8 ha</t>
  </si>
  <si>
    <t xml:space="preserve">     Diện tích 7.358,1 ha * 400.000đ/ha </t>
  </si>
  <si>
    <t xml:space="preserve">     Diện tích 1.410 ha * 290.000đ/ha </t>
  </si>
  <si>
    <t>1.3</t>
  </si>
  <si>
    <t xml:space="preserve">    + Hỗ trợ khoán BVR 2.150 ha</t>
  </si>
  <si>
    <t xml:space="preserve">     Diện tích 1.750 ha * 400.000đ/ha </t>
  </si>
  <si>
    <t xml:space="preserve">     Diện tích 400 ha * 290.000đ/ha </t>
  </si>
  <si>
    <t>1.4</t>
  </si>
  <si>
    <t>- Tu bổ đường băng trắng cản lửa 4 km</t>
  </si>
  <si>
    <t>- Hạ cấp thực bì rừng trồng trước mùa cháy: 5 ha</t>
  </si>
  <si>
    <t xml:space="preserve">    + Hỗ trợ khoán BVR: 1.900 ha</t>
  </si>
  <si>
    <t xml:space="preserve">     Diện tích 1.032 ha * 400.000đ/ha </t>
  </si>
  <si>
    <t xml:space="preserve">     Diện tích 868 ha * 290.000đ/ha </t>
  </si>
  <si>
    <t>1.5</t>
  </si>
  <si>
    <t>- Hạ cấp thực bì rừng trồng trước mùa cháy: 4 ha</t>
  </si>
  <si>
    <t xml:space="preserve">    + Hỗ trợ khoán BVR: 316,3 ha</t>
  </si>
  <si>
    <t xml:space="preserve">     Diện tích 14,6 ha * 400.000đ/ha </t>
  </si>
  <si>
    <t xml:space="preserve">     Diện tích 301,7 ha * 290.000đ/ha </t>
  </si>
  <si>
    <t>1.6</t>
  </si>
  <si>
    <t>- Tu bổ đường băng trắng cản lửa: 4 km</t>
  </si>
  <si>
    <t xml:space="preserve">    + Hỗ trợ khoán BVR: 341,7 ha</t>
  </si>
  <si>
    <t xml:space="preserve">     Diện tích 341,7 ha * 290.000đ/ha </t>
  </si>
  <si>
    <t>1.7</t>
  </si>
  <si>
    <t>- Tu bổ đường băng trắng cản lửa: 10 km</t>
  </si>
  <si>
    <t>1.8</t>
  </si>
  <si>
    <t xml:space="preserve"> - Tiếp khách trong và ngoài tỉnh tham quan, học tập tại khu tâm linh Tây Yên Tử</t>
  </si>
  <si>
    <t>* Kinh phí chi không thường xuyên</t>
  </si>
  <si>
    <t>* Kinh phí chi thường xuyên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</si>
</sst>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_(* #,##0.0_);_(* \(#,##0.0\);_(* &quot;-&quot;??_);_(@_)"/>
    <numFmt numFmtId="166" formatCode="#,##0.0_);\(#,##0.0\)"/>
  </numFmts>
  <fonts count="57">
    <font>
      <sz val="11"/>
      <color theme="1"/>
      <name val="Calibri"/>
      <family val="2"/>
    </font>
    <font>
      <sz val="11"/>
      <color indexed="8"/>
      <name val="Arial"/>
      <family val="2"/>
    </font>
    <font>
      <sz val="12"/>
      <name val=".VnTime"/>
      <family val="2"/>
    </font>
    <font>
      <sz val="11"/>
      <name val="Times New Roman"/>
      <family val="1"/>
    </font>
    <font>
      <b/>
      <sz val="11"/>
      <name val="Times New Roman"/>
      <family val="1"/>
    </font>
    <font>
      <b/>
      <i/>
      <sz val="11"/>
      <name val="Times New Roman"/>
      <family val="1"/>
    </font>
    <font>
      <i/>
      <sz val="11"/>
      <name val="Times New Roman"/>
      <family val="1"/>
    </font>
    <font>
      <b/>
      <sz val="12"/>
      <name val="Times New Roman"/>
      <family val="1"/>
    </font>
    <font>
      <i/>
      <sz val="12"/>
      <name val="Times New Roman"/>
      <family val="1"/>
    </font>
    <font>
      <b/>
      <sz val="10"/>
      <name val="Times New Roman"/>
      <family val="1"/>
    </font>
    <font>
      <sz val="10"/>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b/>
      <sz val="11"/>
      <color indexed="8"/>
      <name val="Times New Roman"/>
      <family val="1"/>
    </font>
    <font>
      <b/>
      <i/>
      <sz val="11"/>
      <color indexed="8"/>
      <name val="Times New Roman"/>
      <family val="1"/>
    </font>
    <font>
      <i/>
      <sz val="11"/>
      <color indexed="8"/>
      <name val="Times New Roman"/>
      <family val="1"/>
    </font>
    <font>
      <sz val="11"/>
      <color indexed="10"/>
      <name val="Times New Roman"/>
      <family val="1"/>
    </font>
    <font>
      <i/>
      <sz val="11"/>
      <color indexed="8"/>
      <name val="Arial"/>
      <family val="2"/>
    </font>
    <font>
      <b/>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i/>
      <sz val="11"/>
      <color theme="1"/>
      <name val="Times New Roman"/>
      <family val="1"/>
    </font>
    <font>
      <i/>
      <sz val="11"/>
      <color theme="1"/>
      <name val="Times New Roman"/>
      <family val="1"/>
    </font>
    <font>
      <sz val="11"/>
      <color rgb="FFFF0000"/>
      <name val="Times New Roman"/>
      <family val="1"/>
    </font>
    <font>
      <i/>
      <sz val="11"/>
      <color theme="1"/>
      <name val="Calibri"/>
      <family val="2"/>
    </font>
    <font>
      <b/>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border>
    <border>
      <left style="thin"/>
      <right style="thin"/>
      <top style="thin"/>
      <bottom style="thin"/>
    </border>
    <border>
      <left style="thin"/>
      <right style="thin"/>
      <top/>
      <bottom/>
    </border>
    <border>
      <left style="thin"/>
      <right style="thin"/>
      <top style="hair"/>
      <bottom style="thin"/>
    </border>
    <border>
      <left style="thin"/>
      <right style="thin"/>
      <top/>
      <bottom style="thin"/>
    </border>
    <border>
      <left>
        <color indexed="63"/>
      </left>
      <right style="thin"/>
      <top style="thin"/>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2">
    <xf numFmtId="0" fontId="0" fillId="0" borderId="0" xfId="0" applyFont="1" applyAlignment="1">
      <alignment/>
    </xf>
    <xf numFmtId="0" fontId="50"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horizontal="center" vertical="center"/>
    </xf>
    <xf numFmtId="0" fontId="51" fillId="0" borderId="0" xfId="0" applyFont="1" applyAlignment="1">
      <alignment vertical="center"/>
    </xf>
    <xf numFmtId="0" fontId="4" fillId="0" borderId="10" xfId="56" applyFont="1" applyFill="1" applyBorder="1" applyAlignment="1">
      <alignment horizontal="center" vertical="center"/>
      <protection/>
    </xf>
    <xf numFmtId="0" fontId="3" fillId="0" borderId="10" xfId="56" applyFont="1" applyFill="1" applyBorder="1" applyAlignment="1">
      <alignment horizontal="center" vertical="center"/>
      <protection/>
    </xf>
    <xf numFmtId="0" fontId="3" fillId="0" borderId="10" xfId="56" applyFont="1" applyFill="1" applyBorder="1" applyAlignment="1">
      <alignment vertical="center" wrapText="1"/>
      <protection/>
    </xf>
    <xf numFmtId="0" fontId="5" fillId="0" borderId="10" xfId="56" applyFont="1" applyFill="1" applyBorder="1" applyAlignment="1">
      <alignment horizontal="center" vertical="center"/>
      <protection/>
    </xf>
    <xf numFmtId="0" fontId="5" fillId="0" borderId="10" xfId="56" applyFont="1" applyFill="1" applyBorder="1" applyAlignment="1">
      <alignment vertical="center"/>
      <protection/>
    </xf>
    <xf numFmtId="0" fontId="52" fillId="0" borderId="0" xfId="0" applyFont="1" applyAlignment="1">
      <alignment vertical="center"/>
    </xf>
    <xf numFmtId="0" fontId="3" fillId="0" borderId="10" xfId="56" applyFont="1" applyFill="1" applyBorder="1" applyAlignment="1">
      <alignment horizontal="left" vertical="center" wrapText="1"/>
      <protection/>
    </xf>
    <xf numFmtId="0" fontId="3" fillId="0" borderId="0" xfId="0" applyFont="1" applyAlignment="1">
      <alignment vertical="center"/>
    </xf>
    <xf numFmtId="0" fontId="5" fillId="0" borderId="10" xfId="56" applyFont="1" applyFill="1" applyBorder="1" applyAlignment="1">
      <alignment vertical="center" wrapText="1"/>
      <protection/>
    </xf>
    <xf numFmtId="0" fontId="3" fillId="0" borderId="10" xfId="0" applyFont="1" applyFill="1" applyBorder="1" applyAlignment="1">
      <alignment vertical="center" wrapText="1"/>
    </xf>
    <xf numFmtId="0" fontId="5" fillId="0" borderId="10" xfId="56" applyFont="1" applyFill="1" applyBorder="1" applyAlignment="1">
      <alignment horizontal="left" vertical="center"/>
      <protection/>
    </xf>
    <xf numFmtId="0" fontId="3" fillId="0" borderId="10" xfId="56" applyFont="1" applyFill="1" applyBorder="1" applyAlignment="1">
      <alignment horizontal="left" vertical="center"/>
      <protection/>
    </xf>
    <xf numFmtId="0" fontId="4" fillId="0" borderId="0" xfId="0" applyFont="1" applyAlignment="1">
      <alignment vertical="center"/>
    </xf>
    <xf numFmtId="0" fontId="3" fillId="0" borderId="10" xfId="0" applyFont="1" applyFill="1" applyBorder="1" applyAlignment="1">
      <alignment vertical="center"/>
    </xf>
    <xf numFmtId="0" fontId="3" fillId="0" borderId="10" xfId="56" applyFont="1" applyFill="1" applyBorder="1" applyAlignment="1">
      <alignment horizontal="justify" vertical="justify" wrapText="1"/>
      <protection/>
    </xf>
    <xf numFmtId="0" fontId="53" fillId="0" borderId="0" xfId="0" applyFont="1" applyAlignment="1">
      <alignment vertical="center"/>
    </xf>
    <xf numFmtId="0" fontId="3" fillId="0" borderId="10" xfId="0" applyNumberFormat="1" applyFont="1" applyFill="1" applyBorder="1" applyAlignment="1">
      <alignment horizontal="left" vertical="center"/>
    </xf>
    <xf numFmtId="0" fontId="3"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xf>
    <xf numFmtId="165" fontId="3" fillId="0" borderId="10" xfId="0" applyNumberFormat="1" applyFont="1" applyFill="1" applyBorder="1" applyAlignment="1">
      <alignment horizontal="left" vertical="center" wrapText="1"/>
    </xf>
    <xf numFmtId="166" fontId="3" fillId="0" borderId="10" xfId="0" applyNumberFormat="1" applyFont="1" applyFill="1" applyBorder="1" applyAlignment="1">
      <alignment horizontal="left" vertical="center" wrapText="1"/>
    </xf>
    <xf numFmtId="165" fontId="5" fillId="0" borderId="10" xfId="0" applyNumberFormat="1" applyFont="1" applyFill="1" applyBorder="1" applyAlignment="1">
      <alignment horizontal="justify" vertical="center" wrapText="1"/>
    </xf>
    <xf numFmtId="165" fontId="3" fillId="0" borderId="10" xfId="0" applyNumberFormat="1" applyFont="1" applyFill="1" applyBorder="1" applyAlignment="1" quotePrefix="1">
      <alignment horizontal="left" vertical="center" wrapText="1"/>
    </xf>
    <xf numFmtId="165" fontId="5" fillId="0" borderId="10" xfId="0" applyNumberFormat="1" applyFont="1" applyFill="1" applyBorder="1" applyAlignment="1" quotePrefix="1">
      <alignment horizontal="left" vertical="center" wrapText="1"/>
    </xf>
    <xf numFmtId="165" fontId="5" fillId="0" borderId="10" xfId="0" applyNumberFormat="1" applyFont="1" applyFill="1" applyBorder="1" applyAlignment="1">
      <alignment horizontal="left" vertical="center" wrapText="1"/>
    </xf>
    <xf numFmtId="2" fontId="3" fillId="0" borderId="10" xfId="56" applyNumberFormat="1" applyFont="1" applyFill="1" applyBorder="1" applyAlignment="1">
      <alignment vertical="center" wrapText="1"/>
      <protection/>
    </xf>
    <xf numFmtId="0" fontId="3" fillId="0" borderId="10" xfId="56" applyFont="1" applyFill="1" applyBorder="1" applyAlignment="1">
      <alignment vertical="center"/>
      <protection/>
    </xf>
    <xf numFmtId="0" fontId="3" fillId="0" borderId="10" xfId="55" applyFont="1" applyFill="1" applyBorder="1" applyAlignment="1">
      <alignment horizontal="justify" vertical="center"/>
      <protection/>
    </xf>
    <xf numFmtId="0" fontId="5" fillId="0" borderId="10" xfId="55" applyFont="1" applyFill="1" applyBorder="1" applyAlignment="1">
      <alignment horizontal="justify" vertical="center"/>
      <protection/>
    </xf>
    <xf numFmtId="0" fontId="6" fillId="0" borderId="10" xfId="56" applyFont="1" applyFill="1" applyBorder="1" applyAlignment="1">
      <alignment vertical="center" wrapText="1"/>
      <protection/>
    </xf>
    <xf numFmtId="0" fontId="6" fillId="0" borderId="10" xfId="56" applyFont="1" applyFill="1" applyBorder="1" applyAlignment="1">
      <alignment horizontal="justify" vertical="center" wrapText="1"/>
      <protection/>
    </xf>
    <xf numFmtId="0" fontId="6" fillId="0" borderId="10" xfId="55" applyFont="1" applyFill="1" applyBorder="1" applyAlignment="1">
      <alignment horizontal="center" vertical="center" wrapText="1"/>
      <protection/>
    </xf>
    <xf numFmtId="0" fontId="3" fillId="0" borderId="0" xfId="0" applyFont="1" applyAlignment="1">
      <alignment vertical="center"/>
    </xf>
    <xf numFmtId="0" fontId="54" fillId="0" borderId="0" xfId="0" applyFont="1" applyAlignment="1">
      <alignment vertical="center"/>
    </xf>
    <xf numFmtId="164" fontId="50" fillId="0" borderId="0" xfId="0" applyNumberFormat="1" applyFont="1" applyAlignment="1">
      <alignment vertical="center"/>
    </xf>
    <xf numFmtId="0" fontId="6" fillId="0" borderId="10" xfId="0" applyNumberFormat="1" applyFont="1" applyFill="1" applyBorder="1" applyAlignment="1">
      <alignment horizontal="left" vertical="center" wrapText="1"/>
    </xf>
    <xf numFmtId="0" fontId="3" fillId="0" borderId="10" xfId="56" applyFont="1" applyFill="1" applyBorder="1" applyAlignment="1">
      <alignment horizontal="justify" vertical="center" wrapText="1"/>
      <protection/>
    </xf>
    <xf numFmtId="164" fontId="4" fillId="0" borderId="10" xfId="0" applyNumberFormat="1" applyFont="1" applyFill="1" applyBorder="1" applyAlignment="1">
      <alignment vertical="center"/>
    </xf>
    <xf numFmtId="0" fontId="4" fillId="0" borderId="1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0" xfId="0" applyNumberFormat="1"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164" fontId="5" fillId="0" borderId="1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0" xfId="56" applyFont="1" applyFill="1" applyBorder="1" applyAlignment="1">
      <alignment vertical="center" wrapText="1"/>
      <protection/>
    </xf>
    <xf numFmtId="164" fontId="4" fillId="0" borderId="0" xfId="0" applyNumberFormat="1" applyFont="1" applyFill="1" applyAlignment="1">
      <alignment vertical="center"/>
    </xf>
    <xf numFmtId="0" fontId="4" fillId="0" borderId="10" xfId="55" applyFont="1" applyFill="1" applyBorder="1" applyAlignment="1">
      <alignment horizontal="justify" vertical="center"/>
      <protection/>
    </xf>
    <xf numFmtId="0" fontId="4" fillId="0" borderId="10" xfId="56" applyFont="1" applyFill="1" applyBorder="1" applyAlignment="1">
      <alignment vertical="center"/>
      <protection/>
    </xf>
    <xf numFmtId="164" fontId="6" fillId="0" borderId="10" xfId="0" applyNumberFormat="1" applyFont="1" applyFill="1" applyBorder="1" applyAlignment="1">
      <alignment vertical="center"/>
    </xf>
    <xf numFmtId="0" fontId="3" fillId="0" borderId="0" xfId="0" applyFont="1" applyFill="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Alignment="1">
      <alignment horizontal="center" vertical="center"/>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164" fontId="4" fillId="0" borderId="13" xfId="0" applyNumberFormat="1" applyFont="1" applyFill="1" applyBorder="1" applyAlignment="1">
      <alignment horizontal="center" vertical="center"/>
    </xf>
    <xf numFmtId="164" fontId="4" fillId="0" borderId="13" xfId="0" applyNumberFormat="1" applyFont="1" applyFill="1" applyBorder="1" applyAlignment="1">
      <alignment vertical="center"/>
    </xf>
    <xf numFmtId="0" fontId="4" fillId="0" borderId="0" xfId="0" applyFont="1" applyFill="1" applyAlignment="1">
      <alignment vertical="center"/>
    </xf>
    <xf numFmtId="164" fontId="4" fillId="0" borderId="10"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0" fontId="5" fillId="0" borderId="0" xfId="0" applyFont="1" applyFill="1" applyAlignment="1">
      <alignment vertical="center"/>
    </xf>
    <xf numFmtId="0" fontId="6" fillId="0" borderId="10" xfId="0" applyFont="1" applyFill="1" applyBorder="1" applyAlignment="1">
      <alignment horizontal="center" vertical="center"/>
    </xf>
    <xf numFmtId="0" fontId="6" fillId="0" borderId="0" xfId="0" applyFont="1" applyFill="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165" fontId="4" fillId="0" borderId="10" xfId="0" applyNumberFormat="1" applyFont="1" applyFill="1" applyBorder="1" applyAlignment="1">
      <alignment horizontal="left" vertical="center" wrapText="1"/>
    </xf>
    <xf numFmtId="0" fontId="5" fillId="0" borderId="10" xfId="55" applyFont="1" applyFill="1" applyBorder="1" applyAlignment="1">
      <alignment horizontal="center" vertical="center" wrapText="1"/>
      <protection/>
    </xf>
    <xf numFmtId="165" fontId="5" fillId="0" borderId="10" xfId="55" applyNumberFormat="1" applyFont="1" applyFill="1" applyBorder="1" applyAlignment="1">
      <alignment horizontal="left" vertical="center" wrapText="1"/>
      <protection/>
    </xf>
    <xf numFmtId="0" fontId="3" fillId="0" borderId="10" xfId="55" applyFont="1" applyFill="1" applyBorder="1" applyAlignment="1" quotePrefix="1">
      <alignment horizontal="center" vertical="center" wrapText="1"/>
      <protection/>
    </xf>
    <xf numFmtId="165" fontId="3" fillId="0" borderId="10" xfId="55" applyNumberFormat="1" applyFont="1" applyFill="1" applyBorder="1" applyAlignment="1" quotePrefix="1">
      <alignment horizontal="left" vertical="center" wrapText="1"/>
      <protection/>
    </xf>
    <xf numFmtId="165" fontId="3" fillId="0" borderId="10" xfId="55" applyNumberFormat="1" applyFont="1" applyFill="1" applyBorder="1" applyAlignment="1">
      <alignment horizontal="left" vertical="center" wrapText="1"/>
      <protection/>
    </xf>
    <xf numFmtId="0" fontId="3" fillId="0" borderId="10"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10" xfId="55" applyNumberFormat="1" applyFont="1" applyFill="1" applyBorder="1" applyAlignment="1">
      <alignment horizontal="justify" vertical="center" wrapText="1"/>
      <protection/>
    </xf>
    <xf numFmtId="0" fontId="5" fillId="0" borderId="10" xfId="55" applyFont="1" applyFill="1" applyBorder="1" applyAlignment="1" quotePrefix="1">
      <alignment horizontal="center" vertical="center" wrapText="1"/>
      <protection/>
    </xf>
    <xf numFmtId="0" fontId="5" fillId="0" borderId="10" xfId="0" applyNumberFormat="1" applyFont="1" applyFill="1" applyBorder="1" applyAlignment="1">
      <alignment horizontal="left" vertical="center" wrapText="1"/>
    </xf>
    <xf numFmtId="0" fontId="3" fillId="0" borderId="10" xfId="55" applyFont="1" applyFill="1" applyBorder="1" applyAlignment="1">
      <alignment horizontal="left" vertical="center" wrapText="1"/>
      <protection/>
    </xf>
    <xf numFmtId="0" fontId="3" fillId="0" borderId="10" xfId="55" applyFont="1" applyFill="1" applyBorder="1" applyAlignment="1" quotePrefix="1">
      <alignment horizontal="left" vertical="center" wrapText="1"/>
      <protection/>
    </xf>
    <xf numFmtId="0" fontId="5" fillId="0" borderId="10" xfId="55" applyFont="1" applyFill="1" applyBorder="1" applyAlignment="1" quotePrefix="1">
      <alignment horizontal="left" vertical="center" wrapText="1"/>
      <protection/>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wrapText="1"/>
    </xf>
    <xf numFmtId="0" fontId="3" fillId="0" borderId="10" xfId="0" applyNumberFormat="1" applyFont="1" applyFill="1" applyBorder="1" applyAlignment="1">
      <alignment horizontal="left" vertical="justify" wrapText="1"/>
    </xf>
    <xf numFmtId="0" fontId="3" fillId="0" borderId="10" xfId="0" applyNumberFormat="1" applyFont="1" applyFill="1" applyBorder="1" applyAlignment="1">
      <alignment vertical="center" wrapText="1"/>
    </xf>
    <xf numFmtId="0" fontId="6" fillId="0" borderId="10" xfId="55" applyFont="1" applyFill="1" applyBorder="1" applyAlignment="1" quotePrefix="1">
      <alignment horizontal="left" vertical="center" wrapText="1"/>
      <protection/>
    </xf>
    <xf numFmtId="3" fontId="3" fillId="0" borderId="10" xfId="56" applyNumberFormat="1" applyFont="1" applyFill="1" applyBorder="1" applyAlignment="1">
      <alignment horizontal="left" vertical="center" wrapText="1"/>
      <protection/>
    </xf>
    <xf numFmtId="0" fontId="4" fillId="0" borderId="14" xfId="0" applyFont="1" applyFill="1" applyBorder="1" applyAlignment="1">
      <alignment horizontal="center" vertical="center"/>
    </xf>
    <xf numFmtId="0" fontId="3" fillId="0" borderId="14" xfId="56" applyFont="1" applyFill="1" applyBorder="1" applyAlignment="1">
      <alignment vertical="center"/>
      <protection/>
    </xf>
    <xf numFmtId="0" fontId="3" fillId="0" borderId="14" xfId="0" applyFont="1" applyFill="1" applyBorder="1" applyAlignment="1">
      <alignment horizontal="center" vertical="center"/>
    </xf>
    <xf numFmtId="164" fontId="3" fillId="0" borderId="14" xfId="0" applyNumberFormat="1" applyFont="1" applyFill="1" applyBorder="1" applyAlignment="1">
      <alignment vertical="center"/>
    </xf>
    <xf numFmtId="0" fontId="4" fillId="0" borderId="15" xfId="0" applyFont="1" applyFill="1" applyBorder="1" applyAlignment="1">
      <alignment horizontal="center" vertical="center"/>
    </xf>
    <xf numFmtId="164" fontId="4" fillId="0" borderId="15" xfId="0" applyNumberFormat="1" applyFont="1" applyFill="1" applyBorder="1" applyAlignment="1">
      <alignment vertical="center"/>
    </xf>
    <xf numFmtId="0" fontId="6" fillId="0" borderId="0" xfId="0" applyFont="1" applyFill="1" applyAlignment="1">
      <alignment horizontal="center" vertical="center"/>
    </xf>
    <xf numFmtId="0" fontId="3" fillId="0" borderId="10" xfId="56" applyFont="1" applyFill="1" applyBorder="1" applyAlignment="1">
      <alignment horizontal="justify" vertical="center"/>
      <protection/>
    </xf>
    <xf numFmtId="0" fontId="4" fillId="0" borderId="1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56" applyFont="1" applyFill="1" applyBorder="1" applyAlignment="1">
      <alignment vertical="center" wrapText="1"/>
      <protection/>
    </xf>
    <xf numFmtId="164" fontId="6" fillId="0" borderId="10" xfId="0" applyNumberFormat="1" applyFont="1" applyFill="1" applyBorder="1" applyAlignment="1">
      <alignment vertical="center"/>
    </xf>
    <xf numFmtId="0" fontId="6" fillId="0" borderId="0" xfId="0" applyFont="1" applyFill="1" applyAlignment="1">
      <alignment vertical="center"/>
    </xf>
    <xf numFmtId="0" fontId="53" fillId="0" borderId="0" xfId="0" applyFont="1" applyAlignment="1">
      <alignment vertical="center"/>
    </xf>
    <xf numFmtId="0" fontId="6" fillId="0" borderId="10" xfId="56" applyFont="1" applyFill="1" applyBorder="1" applyAlignment="1">
      <alignment vertical="center"/>
      <protection/>
    </xf>
    <xf numFmtId="0" fontId="4" fillId="0" borderId="10" xfId="0" applyFont="1" applyFill="1" applyBorder="1" applyAlignment="1">
      <alignment horizontal="center" vertical="center"/>
    </xf>
    <xf numFmtId="0" fontId="4" fillId="0" borderId="10" xfId="56" applyFont="1" applyFill="1" applyBorder="1" applyAlignment="1">
      <alignment vertical="center" wrapText="1"/>
      <protection/>
    </xf>
    <xf numFmtId="164" fontId="4" fillId="0" borderId="10" xfId="0" applyNumberFormat="1" applyFont="1" applyFill="1" applyBorder="1" applyAlignment="1">
      <alignment vertical="center"/>
    </xf>
    <xf numFmtId="0" fontId="4" fillId="0" borderId="0" xfId="0" applyFont="1" applyFill="1" applyAlignment="1">
      <alignment vertical="center"/>
    </xf>
    <xf numFmtId="0" fontId="51" fillId="0" borderId="0" xfId="0" applyFont="1" applyAlignment="1">
      <alignment vertical="center"/>
    </xf>
    <xf numFmtId="0" fontId="10" fillId="0" borderId="10" xfId="0" applyFont="1" applyFill="1" applyBorder="1" applyAlignment="1">
      <alignment horizontal="center" vertical="center"/>
    </xf>
    <xf numFmtId="164" fontId="9" fillId="0" borderId="10" xfId="0" applyNumberFormat="1" applyFont="1" applyFill="1" applyBorder="1" applyAlignment="1">
      <alignment vertical="center"/>
    </xf>
    <xf numFmtId="164" fontId="10" fillId="0" borderId="10" xfId="0" applyNumberFormat="1" applyFont="1" applyFill="1" applyBorder="1" applyAlignment="1">
      <alignment vertical="center"/>
    </xf>
    <xf numFmtId="0" fontId="0" fillId="0" borderId="0" xfId="0" applyFont="1" applyAlignment="1">
      <alignment/>
    </xf>
    <xf numFmtId="164" fontId="6"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5" fillId="0" borderId="0" xfId="0" applyFont="1" applyAlignment="1">
      <alignment/>
    </xf>
    <xf numFmtId="165" fontId="3" fillId="0" borderId="10" xfId="0" applyNumberFormat="1" applyFont="1" applyFill="1" applyBorder="1" applyAlignment="1">
      <alignment horizontal="justify" vertical="center" wrapText="1"/>
    </xf>
    <xf numFmtId="166" fontId="6" fillId="0" borderId="10" xfId="0" applyNumberFormat="1" applyFont="1" applyFill="1" applyBorder="1" applyAlignment="1">
      <alignment horizontal="left" vertical="center" wrapText="1"/>
    </xf>
    <xf numFmtId="164" fontId="56" fillId="0" borderId="10" xfId="0" applyNumberFormat="1" applyFont="1" applyFill="1" applyBorder="1" applyAlignment="1">
      <alignment vertical="center"/>
    </xf>
    <xf numFmtId="0" fontId="9" fillId="0" borderId="10" xfId="56" applyFont="1" applyFill="1" applyBorder="1" applyAlignment="1">
      <alignment horizontal="center" vertical="center"/>
      <protection/>
    </xf>
    <xf numFmtId="0" fontId="9" fillId="0" borderId="10" xfId="55" applyFont="1" applyFill="1" applyBorder="1" applyAlignment="1">
      <alignment horizontal="justify" vertical="center"/>
      <protection/>
    </xf>
    <xf numFmtId="0" fontId="9" fillId="0" borderId="10" xfId="0" applyFont="1" applyFill="1" applyBorder="1" applyAlignment="1">
      <alignment horizontal="center" vertical="center" wrapText="1"/>
    </xf>
    <xf numFmtId="165" fontId="9" fillId="0" borderId="10" xfId="0" applyNumberFormat="1" applyFont="1" applyFill="1" applyBorder="1" applyAlignment="1">
      <alignment horizontal="left" vertical="center" wrapText="1"/>
    </xf>
    <xf numFmtId="165" fontId="10" fillId="0" borderId="10" xfId="55" applyNumberFormat="1" applyFont="1" applyFill="1" applyBorder="1" applyAlignment="1" quotePrefix="1">
      <alignment horizontal="left" vertical="center" wrapText="1"/>
      <protection/>
    </xf>
    <xf numFmtId="0" fontId="10" fillId="0" borderId="10" xfId="55" applyFont="1" applyFill="1" applyBorder="1" applyAlignment="1">
      <alignment horizontal="center" vertical="center" wrapText="1"/>
      <protection/>
    </xf>
    <xf numFmtId="0" fontId="9" fillId="0" borderId="10" xfId="55" applyFont="1" applyFill="1" applyBorder="1" applyAlignment="1">
      <alignment horizontal="center" vertical="center" wrapText="1"/>
      <protection/>
    </xf>
    <xf numFmtId="0" fontId="9" fillId="0" borderId="10" xfId="0" applyNumberFormat="1" applyFont="1" applyFill="1" applyBorder="1" applyAlignment="1">
      <alignment horizontal="left" vertical="center" wrapText="1"/>
    </xf>
    <xf numFmtId="0" fontId="0" fillId="0" borderId="0" xfId="0" applyFont="1" applyAlignment="1">
      <alignment/>
    </xf>
    <xf numFmtId="0" fontId="56" fillId="0" borderId="10" xfId="0" applyFont="1" applyFill="1" applyBorder="1" applyAlignment="1">
      <alignment horizontal="center" vertical="center"/>
    </xf>
    <xf numFmtId="0" fontId="56" fillId="0" borderId="10" xfId="56" applyFont="1" applyFill="1" applyBorder="1" applyAlignment="1">
      <alignment vertical="center" wrapText="1"/>
      <protection/>
    </xf>
    <xf numFmtId="0" fontId="54" fillId="0" borderId="10" xfId="0" applyFont="1" applyFill="1" applyBorder="1" applyAlignment="1">
      <alignment horizontal="center" vertical="center"/>
    </xf>
    <xf numFmtId="164" fontId="56" fillId="0" borderId="10" xfId="0" applyNumberFormat="1" applyFont="1" applyFill="1" applyBorder="1" applyAlignment="1">
      <alignment vertical="center"/>
    </xf>
    <xf numFmtId="0" fontId="54" fillId="0" borderId="0" xfId="0" applyFont="1" applyFill="1" applyAlignment="1">
      <alignment vertical="center"/>
    </xf>
    <xf numFmtId="0" fontId="4" fillId="0" borderId="17" xfId="0" applyFont="1" applyFill="1" applyBorder="1" applyAlignment="1">
      <alignment horizontal="center" vertical="center"/>
    </xf>
    <xf numFmtId="0" fontId="4" fillId="0" borderId="17" xfId="0" applyFont="1" applyFill="1" applyBorder="1" applyAlignment="1">
      <alignment wrapText="1"/>
    </xf>
    <xf numFmtId="0" fontId="3" fillId="0" borderId="17" xfId="0" applyFont="1" applyFill="1" applyBorder="1" applyAlignment="1">
      <alignment horizontal="center" vertical="center"/>
    </xf>
    <xf numFmtId="164" fontId="4" fillId="0" borderId="17" xfId="0" applyNumberFormat="1" applyFont="1" applyFill="1" applyBorder="1" applyAlignment="1">
      <alignment vertical="center"/>
    </xf>
    <xf numFmtId="165" fontId="9" fillId="0" borderId="10" xfId="55" applyNumberFormat="1" applyFont="1" applyFill="1" applyBorder="1" applyAlignment="1">
      <alignment horizontal="left"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164" fontId="5" fillId="0" borderId="10" xfId="0" applyNumberFormat="1" applyFont="1" applyFill="1" applyBorder="1" applyAlignment="1">
      <alignment vertical="center"/>
    </xf>
    <xf numFmtId="0" fontId="5" fillId="0" borderId="10" xfId="55" applyFont="1" applyFill="1" applyBorder="1" applyAlignment="1">
      <alignment horizontal="justify" vertical="center"/>
      <protection/>
    </xf>
    <xf numFmtId="0" fontId="5" fillId="0" borderId="10" xfId="56" applyFont="1" applyFill="1" applyBorder="1" applyAlignment="1">
      <alignment vertical="center"/>
      <protection/>
    </xf>
    <xf numFmtId="0" fontId="5" fillId="0" borderId="10" xfId="56" applyFont="1" applyFill="1" applyBorder="1" applyAlignment="1">
      <alignment vertical="center" wrapText="1"/>
      <protection/>
    </xf>
    <xf numFmtId="0" fontId="5" fillId="0" borderId="0" xfId="0" applyFont="1" applyFill="1" applyAlignment="1">
      <alignment vertical="center"/>
    </xf>
    <xf numFmtId="0" fontId="52" fillId="0" borderId="0" xfId="0" applyFont="1" applyAlignment="1">
      <alignment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QD.Giao KH 208" xfId="55"/>
    <cellStyle name="Normal_XD DT 2010 (lan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7"/>
  <sheetViews>
    <sheetView tabSelected="1" zoomScalePageLayoutView="0" workbookViewId="0" topLeftCell="A1">
      <pane xSplit="2" ySplit="7" topLeftCell="C569" activePane="bottomRight" state="frozen"/>
      <selection pane="topLeft" activeCell="A1" sqref="A1"/>
      <selection pane="topRight" activeCell="C1" sqref="C1"/>
      <selection pane="bottomLeft" activeCell="A6" sqref="A6"/>
      <selection pane="bottomRight" activeCell="B616" sqref="B616"/>
    </sheetView>
  </sheetViews>
  <sheetFormatPr defaultColWidth="9.140625" defaultRowHeight="15"/>
  <cols>
    <col min="1" max="1" width="4.8515625" style="2" customWidth="1"/>
    <col min="2" max="2" width="55.28125" style="1" customWidth="1"/>
    <col min="3" max="3" width="14.8515625" style="2" customWidth="1"/>
    <col min="4" max="5" width="17.140625" style="1" customWidth="1"/>
    <col min="6" max="6" width="14.421875" style="1" customWidth="1"/>
    <col min="7" max="7" width="17.421875" style="1" customWidth="1"/>
    <col min="8" max="8" width="16.7109375" style="1" customWidth="1"/>
    <col min="9" max="9" width="17.7109375" style="1" customWidth="1"/>
    <col min="10" max="16384" width="9.00390625" style="1" customWidth="1"/>
  </cols>
  <sheetData>
    <row r="1" spans="1:9" ht="15.75">
      <c r="A1" s="152" t="s">
        <v>307</v>
      </c>
      <c r="B1" s="152"/>
      <c r="C1" s="152"/>
      <c r="D1" s="152"/>
      <c r="E1" s="152"/>
      <c r="F1" s="152"/>
      <c r="G1" s="152"/>
      <c r="H1" s="152"/>
      <c r="I1" s="46"/>
    </row>
    <row r="2" spans="1:9" ht="15.75">
      <c r="A2" s="153" t="s">
        <v>306</v>
      </c>
      <c r="B2" s="153"/>
      <c r="C2" s="153"/>
      <c r="D2" s="153"/>
      <c r="E2" s="153"/>
      <c r="F2" s="153"/>
      <c r="G2" s="153"/>
      <c r="H2" s="153"/>
      <c r="I2" s="46"/>
    </row>
    <row r="3" spans="1:9" ht="15">
      <c r="A3" s="55"/>
      <c r="B3" s="46"/>
      <c r="C3" s="55"/>
      <c r="D3" s="46"/>
      <c r="E3" s="46"/>
      <c r="F3" s="46"/>
      <c r="G3" s="46"/>
      <c r="H3" s="97" t="s">
        <v>287</v>
      </c>
      <c r="I3" s="46"/>
    </row>
    <row r="4" spans="1:9" s="3" customFormat="1" ht="14.25">
      <c r="A4" s="149" t="s">
        <v>0</v>
      </c>
      <c r="B4" s="149" t="s">
        <v>1</v>
      </c>
      <c r="C4" s="149" t="s">
        <v>293</v>
      </c>
      <c r="D4" s="154" t="s">
        <v>290</v>
      </c>
      <c r="E4" s="157" t="s">
        <v>292</v>
      </c>
      <c r="F4" s="158"/>
      <c r="G4" s="159"/>
      <c r="H4" s="154" t="s">
        <v>288</v>
      </c>
      <c r="I4" s="57"/>
    </row>
    <row r="5" spans="1:9" s="3" customFormat="1" ht="15">
      <c r="A5" s="150"/>
      <c r="B5" s="150"/>
      <c r="C5" s="150"/>
      <c r="D5" s="155"/>
      <c r="E5" s="154" t="s">
        <v>291</v>
      </c>
      <c r="F5" s="160" t="s">
        <v>297</v>
      </c>
      <c r="G5" s="161"/>
      <c r="H5" s="155"/>
      <c r="I5" s="57"/>
    </row>
    <row r="6" spans="1:9" s="3" customFormat="1" ht="28.5">
      <c r="A6" s="151"/>
      <c r="B6" s="151"/>
      <c r="C6" s="151"/>
      <c r="D6" s="156"/>
      <c r="E6" s="156"/>
      <c r="F6" s="99" t="s">
        <v>298</v>
      </c>
      <c r="G6" s="56" t="s">
        <v>299</v>
      </c>
      <c r="H6" s="156"/>
      <c r="I6" s="57"/>
    </row>
    <row r="7" spans="1:9" s="2" customFormat="1" ht="15">
      <c r="A7" s="58">
        <v>1</v>
      </c>
      <c r="B7" s="58">
        <v>2</v>
      </c>
      <c r="C7" s="58">
        <v>3</v>
      </c>
      <c r="D7" s="58">
        <v>4</v>
      </c>
      <c r="E7" s="58" t="s">
        <v>294</v>
      </c>
      <c r="F7" s="58">
        <v>6</v>
      </c>
      <c r="G7" s="58">
        <v>7</v>
      </c>
      <c r="H7" s="58" t="s">
        <v>295</v>
      </c>
      <c r="I7" s="55"/>
    </row>
    <row r="8" spans="1:9" s="4" customFormat="1" ht="14.25">
      <c r="A8" s="59" t="s">
        <v>2</v>
      </c>
      <c r="B8" s="60" t="s">
        <v>3</v>
      </c>
      <c r="C8" s="61" t="s">
        <v>5</v>
      </c>
      <c r="D8" s="62">
        <f>D9+D10</f>
        <v>49582884000</v>
      </c>
      <c r="E8" s="62">
        <f>E9+E10</f>
        <v>458000000</v>
      </c>
      <c r="F8" s="62">
        <f>F9+F10</f>
        <v>58000000</v>
      </c>
      <c r="G8" s="62">
        <f>G9+G10</f>
        <v>400000000</v>
      </c>
      <c r="H8" s="62">
        <f>H9+H10</f>
        <v>49124884000</v>
      </c>
      <c r="I8" s="51"/>
    </row>
    <row r="9" spans="1:9" s="4" customFormat="1" ht="14.25">
      <c r="A9" s="49"/>
      <c r="B9" s="43" t="s">
        <v>6</v>
      </c>
      <c r="C9" s="64"/>
      <c r="D9" s="42">
        <f>D12+D30+D36+D42+D50+D63+D73+D83</f>
        <v>40545000000</v>
      </c>
      <c r="E9" s="42">
        <f>E12+E30+E36+E42+E50+E63+E73+E83</f>
        <v>336000000</v>
      </c>
      <c r="F9" s="42">
        <f>F12+F30+F36+F42+F50+F63+F73+F83</f>
        <v>0</v>
      </c>
      <c r="G9" s="42">
        <f>G12+G30+G36+G42+G50+G63+G73+G83</f>
        <v>336000000</v>
      </c>
      <c r="H9" s="42">
        <f>H12+H30+H36+H42+H50+H63+H73+H83</f>
        <v>40209000000</v>
      </c>
      <c r="I9" s="63"/>
    </row>
    <row r="10" spans="1:9" s="4" customFormat="1" ht="14.25">
      <c r="A10" s="49"/>
      <c r="B10" s="43" t="s">
        <v>7</v>
      </c>
      <c r="C10" s="64"/>
      <c r="D10" s="42">
        <f>D15+D33+D39+D45+D53+D66+D76+D86</f>
        <v>9037884000</v>
      </c>
      <c r="E10" s="42">
        <f>E15+E33+E39+E45+E53+E66+E76+E86</f>
        <v>122000000</v>
      </c>
      <c r="F10" s="42">
        <f>F15+F33+F39+F45+F53+F66+F76+F86</f>
        <v>58000000</v>
      </c>
      <c r="G10" s="42">
        <f>G15+G33+G39+G45+G53+G66+G76+G86</f>
        <v>64000000</v>
      </c>
      <c r="H10" s="42">
        <f>H15+H33+H39+H45+H53+H66+H76+H86</f>
        <v>8915884000</v>
      </c>
      <c r="I10" s="63"/>
    </row>
    <row r="11" spans="1:9" s="4" customFormat="1" ht="14.25">
      <c r="A11" s="49">
        <v>1</v>
      </c>
      <c r="B11" s="43" t="s">
        <v>4</v>
      </c>
      <c r="C11" s="64" t="s">
        <v>5</v>
      </c>
      <c r="D11" s="42">
        <f>D12+D15</f>
        <v>8150000000</v>
      </c>
      <c r="E11" s="42">
        <f>E12+E15</f>
        <v>79000000</v>
      </c>
      <c r="F11" s="42">
        <f>F12+F15</f>
        <v>0</v>
      </c>
      <c r="G11" s="42">
        <f>G12+G15</f>
        <v>79000000</v>
      </c>
      <c r="H11" s="42">
        <f>H12+H15</f>
        <v>8071000000</v>
      </c>
      <c r="I11" s="51"/>
    </row>
    <row r="12" spans="1:9" s="4" customFormat="1" ht="14.25">
      <c r="A12" s="5" t="s">
        <v>38</v>
      </c>
      <c r="B12" s="43" t="s">
        <v>8</v>
      </c>
      <c r="C12" s="64"/>
      <c r="D12" s="42">
        <f>SUM(D13:D14)</f>
        <v>6179000000</v>
      </c>
      <c r="E12" s="42">
        <f>SUM(E13:E14)</f>
        <v>63000000</v>
      </c>
      <c r="F12" s="42">
        <f>SUM(F13:F14)</f>
        <v>0</v>
      </c>
      <c r="G12" s="42">
        <f>SUM(G13:G14)</f>
        <v>63000000</v>
      </c>
      <c r="H12" s="42">
        <f>SUM(H13:H14)</f>
        <v>6116000000</v>
      </c>
      <c r="I12" s="63"/>
    </row>
    <row r="13" spans="1:9" ht="15">
      <c r="A13" s="6"/>
      <c r="B13" s="7" t="s">
        <v>9</v>
      </c>
      <c r="C13" s="44"/>
      <c r="D13" s="45">
        <v>5111000000</v>
      </c>
      <c r="E13" s="45">
        <f>F13+G13</f>
        <v>0</v>
      </c>
      <c r="F13" s="45">
        <v>0</v>
      </c>
      <c r="G13" s="45">
        <v>0</v>
      </c>
      <c r="H13" s="45">
        <f>D13-E13</f>
        <v>5111000000</v>
      </c>
      <c r="I13" s="46"/>
    </row>
    <row r="14" spans="1:9" s="38" customFormat="1" ht="15">
      <c r="A14" s="6"/>
      <c r="B14" s="7" t="s">
        <v>10</v>
      </c>
      <c r="C14" s="44"/>
      <c r="D14" s="45">
        <v>1068000000</v>
      </c>
      <c r="E14" s="45">
        <f>F14+G14</f>
        <v>63000000</v>
      </c>
      <c r="F14" s="45">
        <v>0</v>
      </c>
      <c r="G14" s="45">
        <v>63000000</v>
      </c>
      <c r="H14" s="45">
        <f>D14-E14</f>
        <v>1005000000</v>
      </c>
      <c r="I14" s="46"/>
    </row>
    <row r="15" spans="1:9" ht="15">
      <c r="A15" s="5" t="s">
        <v>39</v>
      </c>
      <c r="B15" s="43" t="s">
        <v>11</v>
      </c>
      <c r="C15" s="44"/>
      <c r="D15" s="42">
        <f>D16+D24</f>
        <v>1971000000</v>
      </c>
      <c r="E15" s="42">
        <f>E16+E24</f>
        <v>16000000</v>
      </c>
      <c r="F15" s="42">
        <f>F16+F24</f>
        <v>0</v>
      </c>
      <c r="G15" s="42">
        <f>G16+G24</f>
        <v>16000000</v>
      </c>
      <c r="H15" s="42">
        <f>H16+H24</f>
        <v>1955000000</v>
      </c>
      <c r="I15" s="46"/>
    </row>
    <row r="16" spans="1:9" s="10" customFormat="1" ht="15">
      <c r="A16" s="8"/>
      <c r="B16" s="9" t="s">
        <v>12</v>
      </c>
      <c r="C16" s="65"/>
      <c r="D16" s="48">
        <f>SUM(D17:D23)</f>
        <v>1663000000</v>
      </c>
      <c r="E16" s="48">
        <f>SUM(E17:E23)</f>
        <v>7000000</v>
      </c>
      <c r="F16" s="48">
        <f>SUM(F17:F23)</f>
        <v>0</v>
      </c>
      <c r="G16" s="48">
        <f>SUM(G17:G23)</f>
        <v>7000000</v>
      </c>
      <c r="H16" s="48">
        <f>SUM(H17:H23)</f>
        <v>1656000000</v>
      </c>
      <c r="I16" s="66"/>
    </row>
    <row r="17" spans="1:9" ht="15">
      <c r="A17" s="6"/>
      <c r="B17" s="7" t="s">
        <v>13</v>
      </c>
      <c r="C17" s="44"/>
      <c r="D17" s="45">
        <v>25000000</v>
      </c>
      <c r="E17" s="45">
        <f>F17+G17</f>
        <v>0</v>
      </c>
      <c r="F17" s="45">
        <v>0</v>
      </c>
      <c r="G17" s="45">
        <v>0</v>
      </c>
      <c r="H17" s="45">
        <f>D17-E17</f>
        <v>25000000</v>
      </c>
      <c r="I17" s="46"/>
    </row>
    <row r="18" spans="1:9" ht="30">
      <c r="A18" s="6"/>
      <c r="B18" s="11" t="s">
        <v>14</v>
      </c>
      <c r="C18" s="44"/>
      <c r="D18" s="45">
        <v>108000000</v>
      </c>
      <c r="E18" s="45">
        <f aca="true" t="shared" si="0" ref="E18:E23">F18+G18</f>
        <v>0</v>
      </c>
      <c r="F18" s="45">
        <v>0</v>
      </c>
      <c r="G18" s="45">
        <v>0</v>
      </c>
      <c r="H18" s="45">
        <f aca="true" t="shared" si="1" ref="H18:H23">D18-E18</f>
        <v>108000000</v>
      </c>
      <c r="I18" s="46"/>
    </row>
    <row r="19" spans="1:9" s="12" customFormat="1" ht="30">
      <c r="A19" s="6"/>
      <c r="B19" s="11" t="s">
        <v>15</v>
      </c>
      <c r="C19" s="44"/>
      <c r="D19" s="45">
        <v>90000000</v>
      </c>
      <c r="E19" s="45">
        <f t="shared" si="0"/>
        <v>7000000</v>
      </c>
      <c r="F19" s="45">
        <v>0</v>
      </c>
      <c r="G19" s="45">
        <v>7000000</v>
      </c>
      <c r="H19" s="45">
        <f t="shared" si="1"/>
        <v>83000000</v>
      </c>
      <c r="I19" s="46"/>
    </row>
    <row r="20" spans="1:9" s="38" customFormat="1" ht="15">
      <c r="A20" s="6"/>
      <c r="B20" s="7" t="s">
        <v>16</v>
      </c>
      <c r="C20" s="44"/>
      <c r="D20" s="45">
        <v>270000000</v>
      </c>
      <c r="E20" s="45">
        <f t="shared" si="0"/>
        <v>0</v>
      </c>
      <c r="F20" s="45">
        <v>0</v>
      </c>
      <c r="G20" s="45">
        <v>0</v>
      </c>
      <c r="H20" s="45">
        <f t="shared" si="1"/>
        <v>270000000</v>
      </c>
      <c r="I20" s="46"/>
    </row>
    <row r="21" spans="1:9" s="38" customFormat="1" ht="30">
      <c r="A21" s="6"/>
      <c r="B21" s="98" t="s">
        <v>17</v>
      </c>
      <c r="C21" s="44"/>
      <c r="D21" s="45">
        <v>180000000</v>
      </c>
      <c r="E21" s="45">
        <f t="shared" si="0"/>
        <v>0</v>
      </c>
      <c r="F21" s="45">
        <v>0</v>
      </c>
      <c r="G21" s="45">
        <v>0</v>
      </c>
      <c r="H21" s="45">
        <f t="shared" si="1"/>
        <v>180000000</v>
      </c>
      <c r="I21" s="46"/>
    </row>
    <row r="22" spans="1:9" s="38" customFormat="1" ht="30">
      <c r="A22" s="6"/>
      <c r="B22" s="98" t="s">
        <v>18</v>
      </c>
      <c r="C22" s="44"/>
      <c r="D22" s="45">
        <v>360000000</v>
      </c>
      <c r="E22" s="45">
        <f t="shared" si="0"/>
        <v>0</v>
      </c>
      <c r="F22" s="45">
        <v>0</v>
      </c>
      <c r="G22" s="45">
        <v>0</v>
      </c>
      <c r="H22" s="45">
        <f t="shared" si="1"/>
        <v>360000000</v>
      </c>
      <c r="I22" s="46"/>
    </row>
    <row r="23" spans="1:9" s="38" customFormat="1" ht="30">
      <c r="A23" s="6"/>
      <c r="B23" s="98" t="s">
        <v>19</v>
      </c>
      <c r="C23" s="44"/>
      <c r="D23" s="45">
        <v>630000000</v>
      </c>
      <c r="E23" s="45">
        <f t="shared" si="0"/>
        <v>0</v>
      </c>
      <c r="F23" s="45">
        <v>0</v>
      </c>
      <c r="G23" s="45">
        <v>0</v>
      </c>
      <c r="H23" s="45">
        <f t="shared" si="1"/>
        <v>630000000</v>
      </c>
      <c r="I23" s="46"/>
    </row>
    <row r="24" spans="1:9" s="4" customFormat="1" ht="15">
      <c r="A24" s="5"/>
      <c r="B24" s="13" t="s">
        <v>20</v>
      </c>
      <c r="C24" s="64"/>
      <c r="D24" s="48">
        <f>SUM(D25:D28)</f>
        <v>308000000</v>
      </c>
      <c r="E24" s="48">
        <f>SUM(E25:E28)</f>
        <v>9000000</v>
      </c>
      <c r="F24" s="48">
        <f>SUM(F25:F28)</f>
        <v>0</v>
      </c>
      <c r="G24" s="48">
        <f>SUM(G25:G28)</f>
        <v>9000000</v>
      </c>
      <c r="H24" s="48">
        <f>SUM(H25:H28)</f>
        <v>299000000</v>
      </c>
      <c r="I24" s="63"/>
    </row>
    <row r="25" spans="1:9" s="12" customFormat="1" ht="15">
      <c r="A25" s="6"/>
      <c r="B25" s="7" t="s">
        <v>21</v>
      </c>
      <c r="C25" s="44"/>
      <c r="D25" s="45">
        <v>191000000</v>
      </c>
      <c r="E25" s="45">
        <f>F25+G25</f>
        <v>0</v>
      </c>
      <c r="F25" s="45">
        <v>0</v>
      </c>
      <c r="G25" s="45">
        <v>0</v>
      </c>
      <c r="H25" s="45">
        <f>D25-E25</f>
        <v>191000000</v>
      </c>
      <c r="I25" s="46"/>
    </row>
    <row r="26" spans="1:9" ht="15">
      <c r="A26" s="6"/>
      <c r="B26" s="7" t="s">
        <v>22</v>
      </c>
      <c r="C26" s="44"/>
      <c r="D26" s="45">
        <v>63000000</v>
      </c>
      <c r="E26" s="45">
        <f>F26+G26</f>
        <v>6000000</v>
      </c>
      <c r="F26" s="45">
        <v>0</v>
      </c>
      <c r="G26" s="45">
        <v>6000000</v>
      </c>
      <c r="H26" s="45">
        <f>D26-E26</f>
        <v>57000000</v>
      </c>
      <c r="I26" s="46"/>
    </row>
    <row r="27" spans="1:9" ht="15">
      <c r="A27" s="6"/>
      <c r="B27" s="7" t="s">
        <v>23</v>
      </c>
      <c r="C27" s="44"/>
      <c r="D27" s="45">
        <v>27000000</v>
      </c>
      <c r="E27" s="45">
        <f>F27+G27</f>
        <v>1000000</v>
      </c>
      <c r="F27" s="45">
        <v>0</v>
      </c>
      <c r="G27" s="45">
        <v>1000000</v>
      </c>
      <c r="H27" s="45">
        <f>D27-E27</f>
        <v>26000000</v>
      </c>
      <c r="I27" s="46"/>
    </row>
    <row r="28" spans="1:9" ht="15">
      <c r="A28" s="6"/>
      <c r="B28" s="7" t="s">
        <v>24</v>
      </c>
      <c r="C28" s="44"/>
      <c r="D28" s="45">
        <v>27000000</v>
      </c>
      <c r="E28" s="45">
        <f>F28+G28</f>
        <v>2000000</v>
      </c>
      <c r="F28" s="45">
        <v>0</v>
      </c>
      <c r="G28" s="45">
        <v>2000000</v>
      </c>
      <c r="H28" s="45">
        <f>D28-E28</f>
        <v>25000000</v>
      </c>
      <c r="I28" s="46"/>
    </row>
    <row r="29" spans="1:9" s="4" customFormat="1" ht="14.25">
      <c r="A29" s="49">
        <v>2</v>
      </c>
      <c r="B29" s="43" t="s">
        <v>25</v>
      </c>
      <c r="C29" s="64" t="s">
        <v>5</v>
      </c>
      <c r="D29" s="42">
        <f>D30+D33</f>
        <v>2558884000</v>
      </c>
      <c r="E29" s="42">
        <f>E30+E33</f>
        <v>24000000</v>
      </c>
      <c r="F29" s="42">
        <f>F30+F33</f>
        <v>0</v>
      </c>
      <c r="G29" s="42">
        <f>G30+G33</f>
        <v>24000000</v>
      </c>
      <c r="H29" s="42">
        <f>H30+H33</f>
        <v>2534884000</v>
      </c>
      <c r="I29" s="63"/>
    </row>
    <row r="30" spans="1:9" ht="15">
      <c r="A30" s="49" t="s">
        <v>38</v>
      </c>
      <c r="B30" s="43" t="s">
        <v>8</v>
      </c>
      <c r="C30" s="44"/>
      <c r="D30" s="42">
        <f>SUM(D31:D32)</f>
        <v>2403000000</v>
      </c>
      <c r="E30" s="42">
        <f>SUM(E31:E32)</f>
        <v>24000000</v>
      </c>
      <c r="F30" s="42">
        <f>SUM(F31:F32)</f>
        <v>0</v>
      </c>
      <c r="G30" s="42">
        <f>SUM(G31:G32)</f>
        <v>24000000</v>
      </c>
      <c r="H30" s="42">
        <f>SUM(H31:H32)</f>
        <v>2379000000</v>
      </c>
      <c r="I30" s="46"/>
    </row>
    <row r="31" spans="1:9" ht="15">
      <c r="A31" s="47"/>
      <c r="B31" s="7" t="s">
        <v>9</v>
      </c>
      <c r="C31" s="44"/>
      <c r="D31" s="45">
        <v>1990000000</v>
      </c>
      <c r="E31" s="45">
        <f>F31+G31</f>
        <v>0</v>
      </c>
      <c r="F31" s="45">
        <v>0</v>
      </c>
      <c r="G31" s="45">
        <v>0</v>
      </c>
      <c r="H31" s="45">
        <f>D31-E31</f>
        <v>1990000000</v>
      </c>
      <c r="I31" s="46"/>
    </row>
    <row r="32" spans="1:9" ht="15">
      <c r="A32" s="47"/>
      <c r="B32" s="7" t="s">
        <v>27</v>
      </c>
      <c r="C32" s="44"/>
      <c r="D32" s="45">
        <v>413000000</v>
      </c>
      <c r="E32" s="45">
        <f>F32+G32</f>
        <v>24000000</v>
      </c>
      <c r="F32" s="45"/>
      <c r="G32" s="45">
        <v>24000000</v>
      </c>
      <c r="H32" s="45">
        <f>D32-E32</f>
        <v>389000000</v>
      </c>
      <c r="I32" s="46"/>
    </row>
    <row r="33" spans="1:9" ht="15">
      <c r="A33" s="49" t="s">
        <v>39</v>
      </c>
      <c r="B33" s="43" t="s">
        <v>11</v>
      </c>
      <c r="C33" s="44"/>
      <c r="D33" s="42">
        <f>D34</f>
        <v>155884000</v>
      </c>
      <c r="E33" s="42">
        <f>E34</f>
        <v>0</v>
      </c>
      <c r="F33" s="42">
        <f>F34</f>
        <v>0</v>
      </c>
      <c r="G33" s="42">
        <f>G34</f>
        <v>0</v>
      </c>
      <c r="H33" s="42">
        <f>H34</f>
        <v>155884000</v>
      </c>
      <c r="I33" s="46"/>
    </row>
    <row r="34" spans="1:9" s="12" customFormat="1" ht="15">
      <c r="A34" s="47"/>
      <c r="B34" s="14" t="s">
        <v>28</v>
      </c>
      <c r="C34" s="44"/>
      <c r="D34" s="45">
        <v>155884000</v>
      </c>
      <c r="E34" s="45">
        <f>F34+G34</f>
        <v>0</v>
      </c>
      <c r="F34" s="45">
        <v>0</v>
      </c>
      <c r="G34" s="45">
        <v>0</v>
      </c>
      <c r="H34" s="45">
        <f>D34-E34</f>
        <v>155884000</v>
      </c>
      <c r="I34" s="46"/>
    </row>
    <row r="35" spans="1:9" s="4" customFormat="1" ht="14.25">
      <c r="A35" s="49">
        <v>3</v>
      </c>
      <c r="B35" s="43" t="s">
        <v>29</v>
      </c>
      <c r="C35" s="64" t="s">
        <v>5</v>
      </c>
      <c r="D35" s="42">
        <f>D36+D39</f>
        <v>1602000000</v>
      </c>
      <c r="E35" s="42">
        <f>E36+E39</f>
        <v>9000000</v>
      </c>
      <c r="F35" s="42">
        <f>F36+F39</f>
        <v>0</v>
      </c>
      <c r="G35" s="42">
        <f>G36+G39</f>
        <v>9000000</v>
      </c>
      <c r="H35" s="42">
        <f>H36+H39</f>
        <v>1593000000</v>
      </c>
      <c r="I35" s="63"/>
    </row>
    <row r="36" spans="1:9" ht="15">
      <c r="A36" s="49" t="s">
        <v>38</v>
      </c>
      <c r="B36" s="43" t="s">
        <v>8</v>
      </c>
      <c r="C36" s="44"/>
      <c r="D36" s="42">
        <f>SUM(D37:D38)</f>
        <v>1550000000</v>
      </c>
      <c r="E36" s="42">
        <f>SUM(E37:E38)</f>
        <v>9000000</v>
      </c>
      <c r="F36" s="42">
        <f>SUM(F37:F38)</f>
        <v>0</v>
      </c>
      <c r="G36" s="42">
        <f>SUM(G37:G38)</f>
        <v>9000000</v>
      </c>
      <c r="H36" s="42">
        <f>SUM(H37:H38)</f>
        <v>1541000000</v>
      </c>
      <c r="I36" s="46"/>
    </row>
    <row r="37" spans="1:9" ht="15">
      <c r="A37" s="47"/>
      <c r="B37" s="7" t="s">
        <v>9</v>
      </c>
      <c r="C37" s="44"/>
      <c r="D37" s="45">
        <v>1287000000</v>
      </c>
      <c r="E37" s="45">
        <f>F37+G37</f>
        <v>0</v>
      </c>
      <c r="F37" s="45">
        <v>0</v>
      </c>
      <c r="G37" s="45">
        <v>0</v>
      </c>
      <c r="H37" s="45">
        <f>D37-E37</f>
        <v>1287000000</v>
      </c>
      <c r="I37" s="46"/>
    </row>
    <row r="38" spans="1:9" ht="15">
      <c r="A38" s="47"/>
      <c r="B38" s="7" t="s">
        <v>30</v>
      </c>
      <c r="C38" s="44"/>
      <c r="D38" s="45">
        <v>263000000</v>
      </c>
      <c r="E38" s="45">
        <f>F38+G38</f>
        <v>9000000</v>
      </c>
      <c r="F38" s="45">
        <v>0</v>
      </c>
      <c r="G38" s="45">
        <v>9000000</v>
      </c>
      <c r="H38" s="45">
        <f>D38-E38</f>
        <v>254000000</v>
      </c>
      <c r="I38" s="46"/>
    </row>
    <row r="39" spans="1:9" ht="15">
      <c r="A39" s="49" t="s">
        <v>39</v>
      </c>
      <c r="B39" s="43" t="s">
        <v>11</v>
      </c>
      <c r="C39" s="44"/>
      <c r="D39" s="42">
        <f>D40</f>
        <v>52000000</v>
      </c>
      <c r="E39" s="42">
        <f>E40</f>
        <v>0</v>
      </c>
      <c r="F39" s="42">
        <f>F40</f>
        <v>0</v>
      </c>
      <c r="G39" s="42">
        <f>G40</f>
        <v>0</v>
      </c>
      <c r="H39" s="42">
        <f>H40</f>
        <v>52000000</v>
      </c>
      <c r="I39" s="46"/>
    </row>
    <row r="40" spans="1:9" ht="15">
      <c r="A40" s="47"/>
      <c r="B40" s="7" t="s">
        <v>31</v>
      </c>
      <c r="C40" s="44"/>
      <c r="D40" s="45">
        <v>52000000</v>
      </c>
      <c r="E40" s="45">
        <f>F40+G40</f>
        <v>0</v>
      </c>
      <c r="F40" s="45">
        <v>0</v>
      </c>
      <c r="G40" s="45">
        <v>0</v>
      </c>
      <c r="H40" s="45">
        <f>D40-E40</f>
        <v>52000000</v>
      </c>
      <c r="I40" s="46"/>
    </row>
    <row r="41" spans="1:9" s="4" customFormat="1" ht="14.25">
      <c r="A41" s="49">
        <v>4</v>
      </c>
      <c r="B41" s="43" t="s">
        <v>32</v>
      </c>
      <c r="C41" s="64" t="s">
        <v>5</v>
      </c>
      <c r="D41" s="42">
        <f>D42+D45</f>
        <v>2824000000</v>
      </c>
      <c r="E41" s="42">
        <f>E42+E45</f>
        <v>30000000</v>
      </c>
      <c r="F41" s="42">
        <f>F42+F45</f>
        <v>0</v>
      </c>
      <c r="G41" s="42">
        <f>G42+G45</f>
        <v>30000000</v>
      </c>
      <c r="H41" s="42">
        <f>H42+H45</f>
        <v>2794000000</v>
      </c>
      <c r="I41" s="63"/>
    </row>
    <row r="42" spans="1:9" ht="15">
      <c r="A42" s="49" t="s">
        <v>38</v>
      </c>
      <c r="B42" s="43" t="s">
        <v>8</v>
      </c>
      <c r="C42" s="44"/>
      <c r="D42" s="42">
        <f>SUM(D43:D44)</f>
        <v>2744000000</v>
      </c>
      <c r="E42" s="42">
        <f>SUM(E43:E44)</f>
        <v>28000000</v>
      </c>
      <c r="F42" s="42">
        <f>SUM(F43:F44)</f>
        <v>0</v>
      </c>
      <c r="G42" s="42">
        <f>SUM(G43:G44)</f>
        <v>28000000</v>
      </c>
      <c r="H42" s="42">
        <f>SUM(H43:H44)</f>
        <v>2716000000</v>
      </c>
      <c r="I42" s="46"/>
    </row>
    <row r="43" spans="1:9" ht="15">
      <c r="A43" s="47"/>
      <c r="B43" s="7" t="s">
        <v>9</v>
      </c>
      <c r="C43" s="44"/>
      <c r="D43" s="45">
        <v>2308000000</v>
      </c>
      <c r="E43" s="45">
        <f>F43+G43</f>
        <v>0</v>
      </c>
      <c r="F43" s="45">
        <v>0</v>
      </c>
      <c r="G43" s="45">
        <v>0</v>
      </c>
      <c r="H43" s="45">
        <f>D43-E43</f>
        <v>2308000000</v>
      </c>
      <c r="I43" s="46"/>
    </row>
    <row r="44" spans="1:9" s="38" customFormat="1" ht="15">
      <c r="A44" s="47"/>
      <c r="B44" s="7" t="s">
        <v>33</v>
      </c>
      <c r="C44" s="44"/>
      <c r="D44" s="45">
        <v>436000000</v>
      </c>
      <c r="E44" s="45">
        <f>F44+G44</f>
        <v>28000000</v>
      </c>
      <c r="F44" s="45">
        <v>0</v>
      </c>
      <c r="G44" s="45">
        <v>28000000</v>
      </c>
      <c r="H44" s="45">
        <f>D44-E44</f>
        <v>408000000</v>
      </c>
      <c r="I44" s="46"/>
    </row>
    <row r="45" spans="1:9" ht="15">
      <c r="A45" s="49" t="s">
        <v>39</v>
      </c>
      <c r="B45" s="43" t="s">
        <v>11</v>
      </c>
      <c r="C45" s="44"/>
      <c r="D45" s="42">
        <f>SUM(D46:D48)</f>
        <v>80000000</v>
      </c>
      <c r="E45" s="42">
        <f>SUM(E46:E48)</f>
        <v>2000000</v>
      </c>
      <c r="F45" s="42">
        <f>SUM(F46:F48)</f>
        <v>0</v>
      </c>
      <c r="G45" s="42">
        <f>SUM(G46:G48)</f>
        <v>2000000</v>
      </c>
      <c r="H45" s="42">
        <f>SUM(H46:H48)</f>
        <v>78000000</v>
      </c>
      <c r="I45" s="46"/>
    </row>
    <row r="46" spans="1:9" ht="15">
      <c r="A46" s="47"/>
      <c r="B46" s="7" t="s">
        <v>34</v>
      </c>
      <c r="C46" s="44"/>
      <c r="D46" s="45">
        <v>15000000</v>
      </c>
      <c r="E46" s="45">
        <f>F46+G46</f>
        <v>0</v>
      </c>
      <c r="F46" s="45">
        <v>0</v>
      </c>
      <c r="G46" s="45">
        <v>0</v>
      </c>
      <c r="H46" s="45">
        <f>D46-E46</f>
        <v>15000000</v>
      </c>
      <c r="I46" s="46"/>
    </row>
    <row r="47" spans="1:9" ht="15">
      <c r="A47" s="47"/>
      <c r="B47" s="7" t="s">
        <v>35</v>
      </c>
      <c r="C47" s="44"/>
      <c r="D47" s="45">
        <v>20000000</v>
      </c>
      <c r="E47" s="45">
        <f>F47+G47</f>
        <v>2000000</v>
      </c>
      <c r="F47" s="45">
        <v>0</v>
      </c>
      <c r="G47" s="45">
        <v>2000000</v>
      </c>
      <c r="H47" s="45">
        <f>D47-E47</f>
        <v>18000000</v>
      </c>
      <c r="I47" s="46"/>
    </row>
    <row r="48" spans="1:9" ht="15">
      <c r="A48" s="47"/>
      <c r="B48" s="14" t="s">
        <v>36</v>
      </c>
      <c r="C48" s="44"/>
      <c r="D48" s="45">
        <v>45000000</v>
      </c>
      <c r="E48" s="45">
        <f>F48+G48</f>
        <v>0</v>
      </c>
      <c r="F48" s="45">
        <v>0</v>
      </c>
      <c r="G48" s="45">
        <v>0</v>
      </c>
      <c r="H48" s="45">
        <f>D48-E48</f>
        <v>45000000</v>
      </c>
      <c r="I48" s="46"/>
    </row>
    <row r="49" spans="1:9" s="4" customFormat="1" ht="14.25">
      <c r="A49" s="49">
        <v>5</v>
      </c>
      <c r="B49" s="43" t="s">
        <v>37</v>
      </c>
      <c r="C49" s="64" t="s">
        <v>5</v>
      </c>
      <c r="D49" s="42">
        <f>D50+D53</f>
        <v>4049000000</v>
      </c>
      <c r="E49" s="42">
        <f>E50+E53</f>
        <v>51000000</v>
      </c>
      <c r="F49" s="42">
        <f>F50+F53</f>
        <v>20000000</v>
      </c>
      <c r="G49" s="42">
        <f>G50+G53</f>
        <v>31000000</v>
      </c>
      <c r="H49" s="42">
        <f>H50+H53</f>
        <v>3998000000</v>
      </c>
      <c r="I49" s="63"/>
    </row>
    <row r="50" spans="1:9" ht="15">
      <c r="A50" s="49" t="s">
        <v>38</v>
      </c>
      <c r="B50" s="43" t="s">
        <v>8</v>
      </c>
      <c r="C50" s="44"/>
      <c r="D50" s="42">
        <f>SUM(D51:D52)</f>
        <v>2322000000</v>
      </c>
      <c r="E50" s="42">
        <f>SUM(E51:E52)</f>
        <v>27000000</v>
      </c>
      <c r="F50" s="42">
        <f>SUM(F51:F52)</f>
        <v>0</v>
      </c>
      <c r="G50" s="42">
        <f>SUM(G51:G52)</f>
        <v>27000000</v>
      </c>
      <c r="H50" s="42">
        <f>SUM(H51:H52)</f>
        <v>2295000000</v>
      </c>
      <c r="I50" s="46"/>
    </row>
    <row r="51" spans="1:9" ht="15">
      <c r="A51" s="47"/>
      <c r="B51" s="7" t="s">
        <v>9</v>
      </c>
      <c r="C51" s="44"/>
      <c r="D51" s="45">
        <v>1894000000</v>
      </c>
      <c r="E51" s="45">
        <f>F51+G51</f>
        <v>0</v>
      </c>
      <c r="F51" s="45">
        <v>0</v>
      </c>
      <c r="G51" s="45">
        <v>0</v>
      </c>
      <c r="H51" s="45">
        <f>D51-E51</f>
        <v>1894000000</v>
      </c>
      <c r="I51" s="46"/>
    </row>
    <row r="52" spans="1:9" ht="15">
      <c r="A52" s="47"/>
      <c r="B52" s="7" t="s">
        <v>40</v>
      </c>
      <c r="C52" s="44"/>
      <c r="D52" s="45">
        <v>428000000</v>
      </c>
      <c r="E52" s="45">
        <f>F52+G52</f>
        <v>27000000</v>
      </c>
      <c r="F52" s="45"/>
      <c r="G52" s="45">
        <v>27000000</v>
      </c>
      <c r="H52" s="45">
        <f>D52-E52</f>
        <v>401000000</v>
      </c>
      <c r="I52" s="46"/>
    </row>
    <row r="53" spans="1:9" ht="15">
      <c r="A53" s="49" t="s">
        <v>39</v>
      </c>
      <c r="B53" s="43" t="s">
        <v>11</v>
      </c>
      <c r="C53" s="44"/>
      <c r="D53" s="42">
        <f>D54+D59</f>
        <v>1727000000</v>
      </c>
      <c r="E53" s="42">
        <f>E54+E59</f>
        <v>24000000</v>
      </c>
      <c r="F53" s="42">
        <f>F54+F59</f>
        <v>20000000</v>
      </c>
      <c r="G53" s="42">
        <f>G54+G59</f>
        <v>4000000</v>
      </c>
      <c r="H53" s="42">
        <f>H54+H59</f>
        <v>1703000000</v>
      </c>
      <c r="I53" s="46"/>
    </row>
    <row r="54" spans="1:9" ht="15">
      <c r="A54" s="47"/>
      <c r="B54" s="9" t="s">
        <v>12</v>
      </c>
      <c r="C54" s="44"/>
      <c r="D54" s="48">
        <f>SUM(D55:D58)</f>
        <v>150000000</v>
      </c>
      <c r="E54" s="48">
        <f>SUM(E55:E58)</f>
        <v>24000000</v>
      </c>
      <c r="F54" s="48">
        <f>SUM(F55:F58)</f>
        <v>20000000</v>
      </c>
      <c r="G54" s="48">
        <f>SUM(G55:G58)</f>
        <v>4000000</v>
      </c>
      <c r="H54" s="48">
        <f>SUM(H55:H58)</f>
        <v>126000000</v>
      </c>
      <c r="I54" s="46"/>
    </row>
    <row r="55" spans="1:9" ht="15">
      <c r="A55" s="47"/>
      <c r="B55" s="11" t="s">
        <v>41</v>
      </c>
      <c r="C55" s="44"/>
      <c r="D55" s="45">
        <v>44000000</v>
      </c>
      <c r="E55" s="45">
        <f>F55+G55</f>
        <v>0</v>
      </c>
      <c r="F55" s="45">
        <v>0</v>
      </c>
      <c r="G55" s="45">
        <v>0</v>
      </c>
      <c r="H55" s="45">
        <f>D55-E55</f>
        <v>44000000</v>
      </c>
      <c r="I55" s="46"/>
    </row>
    <row r="56" spans="1:9" ht="15">
      <c r="A56" s="47"/>
      <c r="B56" s="7" t="s">
        <v>42</v>
      </c>
      <c r="C56" s="44"/>
      <c r="D56" s="45">
        <v>25000000</v>
      </c>
      <c r="E56" s="45">
        <f>F56+G56</f>
        <v>2000000</v>
      </c>
      <c r="F56" s="45">
        <v>0</v>
      </c>
      <c r="G56" s="45">
        <v>2000000</v>
      </c>
      <c r="H56" s="45">
        <f>D56-E56</f>
        <v>23000000</v>
      </c>
      <c r="I56" s="46"/>
    </row>
    <row r="57" spans="1:9" ht="30">
      <c r="A57" s="47"/>
      <c r="B57" s="11" t="s">
        <v>43</v>
      </c>
      <c r="C57" s="44"/>
      <c r="D57" s="45">
        <v>45000000</v>
      </c>
      <c r="E57" s="45">
        <f>F57+G57</f>
        <v>22000000</v>
      </c>
      <c r="F57" s="45">
        <v>20000000</v>
      </c>
      <c r="G57" s="45">
        <v>2000000</v>
      </c>
      <c r="H57" s="45">
        <f>D57-E57</f>
        <v>23000000</v>
      </c>
      <c r="I57" s="46"/>
    </row>
    <row r="58" spans="1:9" ht="30">
      <c r="A58" s="47"/>
      <c r="B58" s="11" t="s">
        <v>44</v>
      </c>
      <c r="C58" s="44"/>
      <c r="D58" s="45">
        <v>36000000</v>
      </c>
      <c r="E58" s="45">
        <f>F58+G58</f>
        <v>0</v>
      </c>
      <c r="F58" s="45">
        <v>0</v>
      </c>
      <c r="G58" s="45">
        <v>0</v>
      </c>
      <c r="H58" s="45">
        <f>D58-E58</f>
        <v>36000000</v>
      </c>
      <c r="I58" s="46"/>
    </row>
    <row r="59" spans="1:9" ht="15">
      <c r="A59" s="47"/>
      <c r="B59" s="15" t="s">
        <v>45</v>
      </c>
      <c r="C59" s="44"/>
      <c r="D59" s="48">
        <f>SUM(D60:D61)</f>
        <v>1577000000</v>
      </c>
      <c r="E59" s="48">
        <f>SUM(E60:E61)</f>
        <v>0</v>
      </c>
      <c r="F59" s="48">
        <f>SUM(F60:F61)</f>
        <v>0</v>
      </c>
      <c r="G59" s="48">
        <f>SUM(G60:G61)</f>
        <v>0</v>
      </c>
      <c r="H59" s="48">
        <f>SUM(H60:H61)</f>
        <v>1577000000</v>
      </c>
      <c r="I59" s="46"/>
    </row>
    <row r="60" spans="1:9" ht="15">
      <c r="A60" s="47"/>
      <c r="B60" s="16" t="s">
        <v>46</v>
      </c>
      <c r="C60" s="47"/>
      <c r="D60" s="45">
        <v>27000000</v>
      </c>
      <c r="E60" s="45">
        <f>F60+G60</f>
        <v>0</v>
      </c>
      <c r="F60" s="18">
        <v>0</v>
      </c>
      <c r="G60" s="18">
        <v>0</v>
      </c>
      <c r="H60" s="45">
        <f>D60-E60</f>
        <v>27000000</v>
      </c>
      <c r="I60" s="46"/>
    </row>
    <row r="61" spans="1:9" ht="30">
      <c r="A61" s="47"/>
      <c r="B61" s="11" t="s">
        <v>47</v>
      </c>
      <c r="C61" s="47"/>
      <c r="D61" s="45">
        <v>1550000000</v>
      </c>
      <c r="E61" s="45">
        <f>F61+G61</f>
        <v>0</v>
      </c>
      <c r="F61" s="18">
        <v>0</v>
      </c>
      <c r="G61" s="18">
        <v>0</v>
      </c>
      <c r="H61" s="45">
        <f>D61-E61</f>
        <v>1550000000</v>
      </c>
      <c r="I61" s="46"/>
    </row>
    <row r="62" spans="1:9" s="17" customFormat="1" ht="14.25">
      <c r="A62" s="49">
        <v>6</v>
      </c>
      <c r="B62" s="50" t="s">
        <v>48</v>
      </c>
      <c r="C62" s="49" t="s">
        <v>5</v>
      </c>
      <c r="D62" s="42">
        <f>D63+D66</f>
        <v>1442000000</v>
      </c>
      <c r="E62" s="42">
        <f>E63+E66</f>
        <v>32000000</v>
      </c>
      <c r="F62" s="42">
        <f>F63+F66</f>
        <v>0</v>
      </c>
      <c r="G62" s="42">
        <f>G63+G66</f>
        <v>32000000</v>
      </c>
      <c r="H62" s="42">
        <f>H63+H66</f>
        <v>1410000000</v>
      </c>
      <c r="I62" s="51"/>
    </row>
    <row r="63" spans="1:9" ht="15">
      <c r="A63" s="49" t="s">
        <v>38</v>
      </c>
      <c r="B63" s="43" t="s">
        <v>8</v>
      </c>
      <c r="C63" s="47"/>
      <c r="D63" s="42">
        <f>SUM(D64:D65)</f>
        <v>1219000000</v>
      </c>
      <c r="E63" s="42">
        <f>SUM(E64:E65)</f>
        <v>14000000</v>
      </c>
      <c r="F63" s="42">
        <f>SUM(F64:F65)</f>
        <v>0</v>
      </c>
      <c r="G63" s="42">
        <f>SUM(G64:G65)</f>
        <v>14000000</v>
      </c>
      <c r="H63" s="42">
        <f>SUM(H64:H65)</f>
        <v>1205000000</v>
      </c>
      <c r="I63" s="46"/>
    </row>
    <row r="64" spans="1:9" ht="15">
      <c r="A64" s="49"/>
      <c r="B64" s="7" t="s">
        <v>9</v>
      </c>
      <c r="C64" s="47"/>
      <c r="D64" s="45">
        <v>1008000000</v>
      </c>
      <c r="E64" s="45">
        <f>F64+G64</f>
        <v>0</v>
      </c>
      <c r="F64" s="45">
        <v>0</v>
      </c>
      <c r="G64" s="45">
        <v>0</v>
      </c>
      <c r="H64" s="45">
        <f>D64-E64</f>
        <v>1008000000</v>
      </c>
      <c r="I64" s="46"/>
    </row>
    <row r="65" spans="1:9" ht="15">
      <c r="A65" s="49"/>
      <c r="B65" s="7" t="s">
        <v>49</v>
      </c>
      <c r="C65" s="47"/>
      <c r="D65" s="45">
        <v>211000000</v>
      </c>
      <c r="E65" s="45">
        <f>F65+G65</f>
        <v>14000000</v>
      </c>
      <c r="F65" s="45">
        <v>0</v>
      </c>
      <c r="G65" s="45">
        <v>14000000</v>
      </c>
      <c r="H65" s="45">
        <f>D65-E65</f>
        <v>197000000</v>
      </c>
      <c r="I65" s="46"/>
    </row>
    <row r="66" spans="1:9" ht="15">
      <c r="A66" s="49" t="s">
        <v>39</v>
      </c>
      <c r="B66" s="43" t="s">
        <v>11</v>
      </c>
      <c r="C66" s="47"/>
      <c r="D66" s="42">
        <f>D67+D70</f>
        <v>223000000</v>
      </c>
      <c r="E66" s="42">
        <f>E67+E70</f>
        <v>18000000</v>
      </c>
      <c r="F66" s="42">
        <f>F67+F70</f>
        <v>0</v>
      </c>
      <c r="G66" s="42">
        <f>G67+G70</f>
        <v>18000000</v>
      </c>
      <c r="H66" s="42">
        <f>H67+H70</f>
        <v>205000000</v>
      </c>
      <c r="I66" s="46"/>
    </row>
    <row r="67" spans="1:9" ht="15">
      <c r="A67" s="47"/>
      <c r="B67" s="9" t="s">
        <v>12</v>
      </c>
      <c r="C67" s="47"/>
      <c r="D67" s="48">
        <f>SUM(D68:D69)</f>
        <v>196000000</v>
      </c>
      <c r="E67" s="48">
        <f>SUM(E68:E69)</f>
        <v>18000000</v>
      </c>
      <c r="F67" s="48">
        <f>SUM(F68:F69)</f>
        <v>0</v>
      </c>
      <c r="G67" s="48">
        <f>SUM(G68:G69)</f>
        <v>18000000</v>
      </c>
      <c r="H67" s="48">
        <f>SUM(H68:H69)</f>
        <v>178000000</v>
      </c>
      <c r="I67" s="46"/>
    </row>
    <row r="68" spans="1:9" ht="30">
      <c r="A68" s="47"/>
      <c r="B68" s="14" t="s">
        <v>50</v>
      </c>
      <c r="C68" s="47"/>
      <c r="D68" s="45">
        <v>180000000</v>
      </c>
      <c r="E68" s="45">
        <f>F68+G68</f>
        <v>18000000</v>
      </c>
      <c r="F68" s="45"/>
      <c r="G68" s="45">
        <v>18000000</v>
      </c>
      <c r="H68" s="45">
        <f>D68-E68</f>
        <v>162000000</v>
      </c>
      <c r="I68" s="46"/>
    </row>
    <row r="69" spans="1:9" ht="15">
      <c r="A69" s="47"/>
      <c r="B69" s="18" t="s">
        <v>51</v>
      </c>
      <c r="C69" s="47"/>
      <c r="D69" s="45">
        <v>16000000</v>
      </c>
      <c r="E69" s="45">
        <f>F69+G69</f>
        <v>0</v>
      </c>
      <c r="F69" s="45">
        <v>0</v>
      </c>
      <c r="G69" s="45">
        <v>0</v>
      </c>
      <c r="H69" s="45">
        <f>D69-E69</f>
        <v>16000000</v>
      </c>
      <c r="I69" s="46"/>
    </row>
    <row r="70" spans="1:9" ht="15">
      <c r="A70" s="47"/>
      <c r="B70" s="13" t="s">
        <v>45</v>
      </c>
      <c r="C70" s="47"/>
      <c r="D70" s="48">
        <f>D71</f>
        <v>27000000</v>
      </c>
      <c r="E70" s="48">
        <f>E71</f>
        <v>0</v>
      </c>
      <c r="F70" s="48">
        <f>F71</f>
        <v>0</v>
      </c>
      <c r="G70" s="48">
        <f>G71</f>
        <v>0</v>
      </c>
      <c r="H70" s="48">
        <f>H71</f>
        <v>27000000</v>
      </c>
      <c r="I70" s="46"/>
    </row>
    <row r="71" spans="1:9" ht="15">
      <c r="A71" s="47"/>
      <c r="B71" s="7" t="s">
        <v>52</v>
      </c>
      <c r="C71" s="47"/>
      <c r="D71" s="45">
        <v>27000000</v>
      </c>
      <c r="E71" s="45">
        <f>F71+G71</f>
        <v>0</v>
      </c>
      <c r="F71" s="45">
        <v>0</v>
      </c>
      <c r="G71" s="45">
        <v>0</v>
      </c>
      <c r="H71" s="45">
        <f>D71-E71</f>
        <v>27000000</v>
      </c>
      <c r="I71" s="46"/>
    </row>
    <row r="72" spans="1:9" s="4" customFormat="1" ht="14.25">
      <c r="A72" s="49">
        <v>7</v>
      </c>
      <c r="B72" s="43" t="s">
        <v>53</v>
      </c>
      <c r="C72" s="49" t="s">
        <v>5</v>
      </c>
      <c r="D72" s="42">
        <f>D73+D76</f>
        <v>2784000000</v>
      </c>
      <c r="E72" s="42">
        <f>E73+E76</f>
        <v>52000000</v>
      </c>
      <c r="F72" s="42">
        <f>F73+F76</f>
        <v>20000000</v>
      </c>
      <c r="G72" s="42">
        <f>G73+G76</f>
        <v>32000000</v>
      </c>
      <c r="H72" s="42">
        <f>H73+H76</f>
        <v>2732000000</v>
      </c>
      <c r="I72" s="63"/>
    </row>
    <row r="73" spans="1:9" ht="15">
      <c r="A73" s="49" t="s">
        <v>38</v>
      </c>
      <c r="B73" s="43" t="s">
        <v>8</v>
      </c>
      <c r="C73" s="47"/>
      <c r="D73" s="42">
        <f>SUM(D74:D75)</f>
        <v>2434000000</v>
      </c>
      <c r="E73" s="42">
        <f>SUM(E74:E75)</f>
        <v>15000000</v>
      </c>
      <c r="F73" s="42">
        <f>SUM(F74:F75)</f>
        <v>0</v>
      </c>
      <c r="G73" s="42">
        <f>SUM(G74:G75)</f>
        <v>15000000</v>
      </c>
      <c r="H73" s="42">
        <f>SUM(H74:H75)</f>
        <v>2419000000</v>
      </c>
      <c r="I73" s="46"/>
    </row>
    <row r="74" spans="1:9" ht="15">
      <c r="A74" s="47"/>
      <c r="B74" s="7" t="s">
        <v>9</v>
      </c>
      <c r="C74" s="47"/>
      <c r="D74" s="45">
        <v>2028000000</v>
      </c>
      <c r="E74" s="45">
        <f>F74+G74</f>
        <v>0</v>
      </c>
      <c r="F74" s="45">
        <v>0</v>
      </c>
      <c r="G74" s="45">
        <v>0</v>
      </c>
      <c r="H74" s="45">
        <f>D74-E74</f>
        <v>2028000000</v>
      </c>
      <c r="I74" s="46"/>
    </row>
    <row r="75" spans="1:9" s="38" customFormat="1" ht="15">
      <c r="A75" s="47"/>
      <c r="B75" s="7" t="s">
        <v>54</v>
      </c>
      <c r="C75" s="47"/>
      <c r="D75" s="45">
        <v>406000000</v>
      </c>
      <c r="E75" s="45">
        <f>F75+G75</f>
        <v>15000000</v>
      </c>
      <c r="F75" s="45">
        <v>0</v>
      </c>
      <c r="G75" s="45">
        <v>15000000</v>
      </c>
      <c r="H75" s="45">
        <f>D75-E75</f>
        <v>391000000</v>
      </c>
      <c r="I75" s="46"/>
    </row>
    <row r="76" spans="1:9" ht="15">
      <c r="A76" s="49" t="s">
        <v>39</v>
      </c>
      <c r="B76" s="43" t="s">
        <v>11</v>
      </c>
      <c r="C76" s="47"/>
      <c r="D76" s="42">
        <f>SUM(D77:D81)</f>
        <v>350000000</v>
      </c>
      <c r="E76" s="42">
        <f>SUM(E77:E81)</f>
        <v>37000000</v>
      </c>
      <c r="F76" s="42">
        <f>SUM(F77:F81)</f>
        <v>20000000</v>
      </c>
      <c r="G76" s="42">
        <f>SUM(G77:G81)</f>
        <v>17000000</v>
      </c>
      <c r="H76" s="42">
        <f>SUM(H77:H81)</f>
        <v>313000000</v>
      </c>
      <c r="I76" s="46"/>
    </row>
    <row r="77" spans="1:9" ht="15">
      <c r="A77" s="47"/>
      <c r="B77" s="7" t="s">
        <v>55</v>
      </c>
      <c r="C77" s="47"/>
      <c r="D77" s="45">
        <v>10000000</v>
      </c>
      <c r="E77" s="45">
        <f>F77+G77</f>
        <v>0</v>
      </c>
      <c r="F77" s="45">
        <v>0</v>
      </c>
      <c r="G77" s="45">
        <v>0</v>
      </c>
      <c r="H77" s="45">
        <f>D77-E77</f>
        <v>10000000</v>
      </c>
      <c r="I77" s="46"/>
    </row>
    <row r="78" spans="1:9" ht="15">
      <c r="A78" s="47"/>
      <c r="B78" s="14" t="s">
        <v>56</v>
      </c>
      <c r="C78" s="47"/>
      <c r="D78" s="45">
        <v>7000000</v>
      </c>
      <c r="E78" s="45">
        <f>F78+G78</f>
        <v>0</v>
      </c>
      <c r="F78" s="45">
        <v>0</v>
      </c>
      <c r="G78" s="45">
        <v>0</v>
      </c>
      <c r="H78" s="45">
        <f>D78-E78</f>
        <v>7000000</v>
      </c>
      <c r="I78" s="46"/>
    </row>
    <row r="79" spans="1:9" ht="15">
      <c r="A79" s="47"/>
      <c r="B79" s="19" t="s">
        <v>57</v>
      </c>
      <c r="C79" s="47"/>
      <c r="D79" s="45">
        <v>108000000</v>
      </c>
      <c r="E79" s="45">
        <f>F79+G79</f>
        <v>8000000</v>
      </c>
      <c r="F79" s="45">
        <v>0</v>
      </c>
      <c r="G79" s="45">
        <v>8000000</v>
      </c>
      <c r="H79" s="45">
        <f>D79-E79</f>
        <v>100000000</v>
      </c>
      <c r="I79" s="46"/>
    </row>
    <row r="80" spans="1:9" ht="15">
      <c r="A80" s="47"/>
      <c r="B80" s="7" t="s">
        <v>58</v>
      </c>
      <c r="C80" s="47"/>
      <c r="D80" s="45">
        <v>180000000</v>
      </c>
      <c r="E80" s="45">
        <f>F80+G80</f>
        <v>7000000</v>
      </c>
      <c r="F80" s="45">
        <v>0</v>
      </c>
      <c r="G80" s="45">
        <v>7000000</v>
      </c>
      <c r="H80" s="45">
        <f>D80-E80</f>
        <v>173000000</v>
      </c>
      <c r="I80" s="46"/>
    </row>
    <row r="81" spans="1:9" ht="15">
      <c r="A81" s="47"/>
      <c r="B81" s="7" t="s">
        <v>59</v>
      </c>
      <c r="C81" s="47"/>
      <c r="D81" s="45">
        <v>45000000</v>
      </c>
      <c r="E81" s="45">
        <f>F81+G81</f>
        <v>22000000</v>
      </c>
      <c r="F81" s="45">
        <v>20000000</v>
      </c>
      <c r="G81" s="45">
        <v>2000000</v>
      </c>
      <c r="H81" s="45">
        <f>D81-E81</f>
        <v>23000000</v>
      </c>
      <c r="I81" s="46"/>
    </row>
    <row r="82" spans="1:9" s="4" customFormat="1" ht="14.25">
      <c r="A82" s="49">
        <v>8</v>
      </c>
      <c r="B82" s="43" t="s">
        <v>60</v>
      </c>
      <c r="C82" s="49" t="s">
        <v>5</v>
      </c>
      <c r="D82" s="42">
        <f>D83+D86</f>
        <v>26173000000</v>
      </c>
      <c r="E82" s="42">
        <f>E83+E86</f>
        <v>181000000</v>
      </c>
      <c r="F82" s="42">
        <f>F83+F86</f>
        <v>18000000</v>
      </c>
      <c r="G82" s="42">
        <f>G83+G86</f>
        <v>163000000</v>
      </c>
      <c r="H82" s="42">
        <f>H83+H86</f>
        <v>25992000000</v>
      </c>
      <c r="I82" s="63"/>
    </row>
    <row r="83" spans="1:9" ht="15">
      <c r="A83" s="49" t="s">
        <v>38</v>
      </c>
      <c r="B83" s="43" t="s">
        <v>8</v>
      </c>
      <c r="C83" s="47"/>
      <c r="D83" s="42">
        <f>SUM(D84:D85)</f>
        <v>21694000000</v>
      </c>
      <c r="E83" s="42">
        <f>SUM(E84:E85)</f>
        <v>156000000</v>
      </c>
      <c r="F83" s="42">
        <f>SUM(F84:F85)</f>
        <v>0</v>
      </c>
      <c r="G83" s="42">
        <f>SUM(G84:G85)</f>
        <v>156000000</v>
      </c>
      <c r="H83" s="42">
        <f>SUM(H84:H85)</f>
        <v>21538000000</v>
      </c>
      <c r="I83" s="46"/>
    </row>
    <row r="84" spans="1:9" ht="15">
      <c r="A84" s="47"/>
      <c r="B84" s="7" t="s">
        <v>78</v>
      </c>
      <c r="C84" s="47"/>
      <c r="D84" s="45">
        <v>18756000000</v>
      </c>
      <c r="E84" s="45">
        <f>F84+G84</f>
        <v>0</v>
      </c>
      <c r="F84" s="45">
        <v>0</v>
      </c>
      <c r="G84" s="45">
        <v>0</v>
      </c>
      <c r="H84" s="45">
        <f>D84-E84</f>
        <v>18756000000</v>
      </c>
      <c r="I84" s="46"/>
    </row>
    <row r="85" spans="1:9" ht="45">
      <c r="A85" s="47"/>
      <c r="B85" s="7" t="s">
        <v>61</v>
      </c>
      <c r="C85" s="47"/>
      <c r="D85" s="45">
        <v>2938000000</v>
      </c>
      <c r="E85" s="45">
        <f>F85+G85</f>
        <v>156000000</v>
      </c>
      <c r="F85" s="45">
        <v>0</v>
      </c>
      <c r="G85" s="45">
        <v>156000000</v>
      </c>
      <c r="H85" s="45">
        <f>D85-E85</f>
        <v>2782000000</v>
      </c>
      <c r="I85" s="46"/>
    </row>
    <row r="86" spans="1:9" ht="15">
      <c r="A86" s="49" t="s">
        <v>39</v>
      </c>
      <c r="B86" s="43" t="s">
        <v>11</v>
      </c>
      <c r="C86" s="47"/>
      <c r="D86" s="42">
        <f>D87+D91</f>
        <v>4479000000</v>
      </c>
      <c r="E86" s="42">
        <f>E87+E91</f>
        <v>25000000</v>
      </c>
      <c r="F86" s="42">
        <f>F87+F91</f>
        <v>18000000</v>
      </c>
      <c r="G86" s="42">
        <f>G87+G91</f>
        <v>7000000</v>
      </c>
      <c r="H86" s="42">
        <f>H87+H91</f>
        <v>4454000000</v>
      </c>
      <c r="I86" s="46"/>
    </row>
    <row r="87" spans="1:9" s="20" customFormat="1" ht="15">
      <c r="A87" s="67"/>
      <c r="B87" s="9" t="s">
        <v>62</v>
      </c>
      <c r="C87" s="67"/>
      <c r="D87" s="48">
        <f>SUM(D88:D90)</f>
        <v>1636000000</v>
      </c>
      <c r="E87" s="48">
        <f>SUM(E88:E90)</f>
        <v>20000000</v>
      </c>
      <c r="F87" s="48">
        <f>SUM(F88:F90)</f>
        <v>18000000</v>
      </c>
      <c r="G87" s="48">
        <f>SUM(G88:G90)</f>
        <v>2000000</v>
      </c>
      <c r="H87" s="48">
        <f>SUM(H88:H90)</f>
        <v>1616000000</v>
      </c>
      <c r="I87" s="68"/>
    </row>
    <row r="88" spans="1:9" ht="15">
      <c r="A88" s="47"/>
      <c r="B88" s="21" t="s">
        <v>63</v>
      </c>
      <c r="C88" s="47"/>
      <c r="D88" s="45">
        <v>600000000</v>
      </c>
      <c r="E88" s="45">
        <f>F88+G88</f>
        <v>0</v>
      </c>
      <c r="F88" s="45">
        <v>0</v>
      </c>
      <c r="G88" s="45">
        <v>0</v>
      </c>
      <c r="H88" s="45">
        <f>D88-E88</f>
        <v>600000000</v>
      </c>
      <c r="I88" s="46"/>
    </row>
    <row r="89" spans="1:9" ht="15">
      <c r="A89" s="47"/>
      <c r="B89" s="22" t="s">
        <v>64</v>
      </c>
      <c r="C89" s="47"/>
      <c r="D89" s="45">
        <v>1000000000</v>
      </c>
      <c r="E89" s="45">
        <f>F89+G89</f>
        <v>0</v>
      </c>
      <c r="F89" s="45">
        <v>0</v>
      </c>
      <c r="G89" s="45">
        <v>0</v>
      </c>
      <c r="H89" s="45">
        <f>D89-E89</f>
        <v>1000000000</v>
      </c>
      <c r="I89" s="46"/>
    </row>
    <row r="90" spans="1:9" s="38" customFormat="1" ht="30">
      <c r="A90" s="47"/>
      <c r="B90" s="22" t="s">
        <v>65</v>
      </c>
      <c r="C90" s="47"/>
      <c r="D90" s="45">
        <v>36000000</v>
      </c>
      <c r="E90" s="45">
        <f>F90+G90</f>
        <v>20000000</v>
      </c>
      <c r="F90" s="45">
        <v>18000000</v>
      </c>
      <c r="G90" s="45">
        <v>2000000</v>
      </c>
      <c r="H90" s="45">
        <f>D90-E90</f>
        <v>16000000</v>
      </c>
      <c r="I90" s="46"/>
    </row>
    <row r="91" spans="1:9" s="20" customFormat="1" ht="15">
      <c r="A91" s="67"/>
      <c r="B91" s="23" t="s">
        <v>66</v>
      </c>
      <c r="C91" s="67"/>
      <c r="D91" s="48">
        <f>D92+D96</f>
        <v>2843000000</v>
      </c>
      <c r="E91" s="48">
        <f>E92+E96</f>
        <v>5000000</v>
      </c>
      <c r="F91" s="48">
        <f>F92+F96</f>
        <v>0</v>
      </c>
      <c r="G91" s="48">
        <f>G92+G96</f>
        <v>5000000</v>
      </c>
      <c r="H91" s="48">
        <f>H92+H96</f>
        <v>2838000000</v>
      </c>
      <c r="I91" s="68"/>
    </row>
    <row r="92" spans="1:9" ht="15">
      <c r="A92" s="47"/>
      <c r="B92" s="23" t="s">
        <v>67</v>
      </c>
      <c r="C92" s="47"/>
      <c r="D92" s="48">
        <f>SUM(D93:D95)</f>
        <v>256000000</v>
      </c>
      <c r="E92" s="48">
        <f>SUM(E93:E95)</f>
        <v>5000000</v>
      </c>
      <c r="F92" s="48">
        <f>SUM(F93:F95)</f>
        <v>0</v>
      </c>
      <c r="G92" s="48">
        <f>SUM(G93:G95)</f>
        <v>5000000</v>
      </c>
      <c r="H92" s="48">
        <f>SUM(H93:H95)</f>
        <v>251000000</v>
      </c>
      <c r="I92" s="46"/>
    </row>
    <row r="93" spans="1:9" ht="15">
      <c r="A93" s="47"/>
      <c r="B93" s="24" t="s">
        <v>68</v>
      </c>
      <c r="C93" s="47"/>
      <c r="D93" s="45">
        <v>67000000</v>
      </c>
      <c r="E93" s="45">
        <f>F93+G93</f>
        <v>1000000</v>
      </c>
      <c r="F93" s="45">
        <v>0</v>
      </c>
      <c r="G93" s="45">
        <v>1000000</v>
      </c>
      <c r="H93" s="45">
        <f>D93-E93</f>
        <v>66000000</v>
      </c>
      <c r="I93" s="46"/>
    </row>
    <row r="94" spans="1:9" ht="15">
      <c r="A94" s="47"/>
      <c r="B94" s="25" t="s">
        <v>69</v>
      </c>
      <c r="C94" s="47"/>
      <c r="D94" s="45">
        <v>99000000</v>
      </c>
      <c r="E94" s="45">
        <f>F94+G94</f>
        <v>4000000</v>
      </c>
      <c r="F94" s="45"/>
      <c r="G94" s="45">
        <v>4000000</v>
      </c>
      <c r="H94" s="45">
        <f>D94-E94</f>
        <v>95000000</v>
      </c>
      <c r="I94" s="46"/>
    </row>
    <row r="95" spans="1:9" ht="30">
      <c r="A95" s="47"/>
      <c r="B95" s="24" t="s">
        <v>137</v>
      </c>
      <c r="C95" s="47"/>
      <c r="D95" s="45">
        <v>90000000</v>
      </c>
      <c r="E95" s="45">
        <f>F95+G95</f>
        <v>0</v>
      </c>
      <c r="F95" s="45">
        <v>0</v>
      </c>
      <c r="G95" s="45">
        <v>0</v>
      </c>
      <c r="H95" s="45">
        <f>D95-E95</f>
        <v>90000000</v>
      </c>
      <c r="I95" s="46"/>
    </row>
    <row r="96" spans="1:9" ht="15">
      <c r="A96" s="47"/>
      <c r="B96" s="26" t="s">
        <v>70</v>
      </c>
      <c r="C96" s="47"/>
      <c r="D96" s="48">
        <f>D97+D99+D101+D103</f>
        <v>2587000000</v>
      </c>
      <c r="E96" s="48">
        <f>E97+E99+E101+E103</f>
        <v>0</v>
      </c>
      <c r="F96" s="48">
        <f>F97+F99+F101+F103</f>
        <v>0</v>
      </c>
      <c r="G96" s="48">
        <f>G97+G99+G101+G103</f>
        <v>0</v>
      </c>
      <c r="H96" s="48">
        <f>H97+H99+H101+H103</f>
        <v>2587000000</v>
      </c>
      <c r="I96" s="46"/>
    </row>
    <row r="97" spans="1:9" ht="15">
      <c r="A97" s="47"/>
      <c r="B97" s="26" t="s">
        <v>71</v>
      </c>
      <c r="C97" s="47"/>
      <c r="D97" s="48">
        <f>D98</f>
        <v>1700000000</v>
      </c>
      <c r="E97" s="48">
        <f>E98</f>
        <v>0</v>
      </c>
      <c r="F97" s="48">
        <f>F98</f>
        <v>0</v>
      </c>
      <c r="G97" s="48">
        <f>G98</f>
        <v>0</v>
      </c>
      <c r="H97" s="48">
        <f>H98</f>
        <v>1700000000</v>
      </c>
      <c r="I97" s="46"/>
    </row>
    <row r="98" spans="1:9" ht="15">
      <c r="A98" s="47"/>
      <c r="B98" s="27" t="s">
        <v>296</v>
      </c>
      <c r="C98" s="47"/>
      <c r="D98" s="45">
        <v>1700000000</v>
      </c>
      <c r="E98" s="45">
        <f>F98+G98</f>
        <v>0</v>
      </c>
      <c r="F98" s="45">
        <v>0</v>
      </c>
      <c r="G98" s="45">
        <v>0</v>
      </c>
      <c r="H98" s="45">
        <f>D98-E98</f>
        <v>1700000000</v>
      </c>
      <c r="I98" s="46"/>
    </row>
    <row r="99" spans="1:9" ht="15">
      <c r="A99" s="47"/>
      <c r="B99" s="28" t="s">
        <v>72</v>
      </c>
      <c r="C99" s="47"/>
      <c r="D99" s="48">
        <f>D100</f>
        <v>260000000</v>
      </c>
      <c r="E99" s="48">
        <f>E100</f>
        <v>0</v>
      </c>
      <c r="F99" s="48">
        <f>F100</f>
        <v>0</v>
      </c>
      <c r="G99" s="48">
        <f>G100</f>
        <v>0</v>
      </c>
      <c r="H99" s="48">
        <f>H100</f>
        <v>260000000</v>
      </c>
      <c r="I99" s="46"/>
    </row>
    <row r="100" spans="1:9" ht="15">
      <c r="A100" s="47"/>
      <c r="B100" s="27" t="s">
        <v>73</v>
      </c>
      <c r="C100" s="47"/>
      <c r="D100" s="45">
        <v>260000000</v>
      </c>
      <c r="E100" s="45">
        <f>F100+G100</f>
        <v>0</v>
      </c>
      <c r="F100" s="45">
        <v>0</v>
      </c>
      <c r="G100" s="45">
        <v>0</v>
      </c>
      <c r="H100" s="45">
        <f>D100-E100</f>
        <v>260000000</v>
      </c>
      <c r="I100" s="46"/>
    </row>
    <row r="101" spans="1:9" ht="15">
      <c r="A101" s="47"/>
      <c r="B101" s="29" t="s">
        <v>74</v>
      </c>
      <c r="C101" s="47"/>
      <c r="D101" s="48">
        <f>D102</f>
        <v>600000000</v>
      </c>
      <c r="E101" s="48">
        <f>E102</f>
        <v>0</v>
      </c>
      <c r="F101" s="48">
        <f>F102</f>
        <v>0</v>
      </c>
      <c r="G101" s="48">
        <f>G102</f>
        <v>0</v>
      </c>
      <c r="H101" s="48">
        <f>H102</f>
        <v>600000000</v>
      </c>
      <c r="I101" s="46"/>
    </row>
    <row r="102" spans="1:9" ht="30">
      <c r="A102" s="47"/>
      <c r="B102" s="27" t="s">
        <v>75</v>
      </c>
      <c r="C102" s="47"/>
      <c r="D102" s="45">
        <v>600000000</v>
      </c>
      <c r="E102" s="45">
        <f>F102+G102</f>
        <v>0</v>
      </c>
      <c r="F102" s="45">
        <v>0</v>
      </c>
      <c r="G102" s="45">
        <v>0</v>
      </c>
      <c r="H102" s="45">
        <f>D102-E102</f>
        <v>600000000</v>
      </c>
      <c r="I102" s="46"/>
    </row>
    <row r="103" spans="1:9" ht="15">
      <c r="A103" s="47"/>
      <c r="B103" s="29" t="s">
        <v>76</v>
      </c>
      <c r="C103" s="47"/>
      <c r="D103" s="48">
        <f>D104</f>
        <v>27000000</v>
      </c>
      <c r="E103" s="48">
        <f>E104</f>
        <v>0</v>
      </c>
      <c r="F103" s="48">
        <f>F104</f>
        <v>0</v>
      </c>
      <c r="G103" s="48">
        <f>G104</f>
        <v>0</v>
      </c>
      <c r="H103" s="48">
        <f>H104</f>
        <v>27000000</v>
      </c>
      <c r="I103" s="46"/>
    </row>
    <row r="104" spans="1:9" ht="15">
      <c r="A104" s="47"/>
      <c r="B104" s="7" t="s">
        <v>77</v>
      </c>
      <c r="C104" s="47"/>
      <c r="D104" s="45">
        <v>27000000</v>
      </c>
      <c r="E104" s="45">
        <f>F104+G104</f>
        <v>0</v>
      </c>
      <c r="F104" s="45">
        <v>0</v>
      </c>
      <c r="G104" s="45">
        <v>0</v>
      </c>
      <c r="H104" s="45">
        <f>D104-E104</f>
        <v>27000000</v>
      </c>
      <c r="I104" s="46"/>
    </row>
    <row r="105" spans="1:9" s="110" customFormat="1" ht="14.25">
      <c r="A105" s="106"/>
      <c r="B105" s="107" t="s">
        <v>308</v>
      </c>
      <c r="C105" s="106"/>
      <c r="D105" s="121"/>
      <c r="E105" s="121"/>
      <c r="F105" s="121"/>
      <c r="G105" s="121"/>
      <c r="H105" s="121"/>
      <c r="I105" s="109"/>
    </row>
    <row r="106" spans="1:9" s="110" customFormat="1" ht="14.25">
      <c r="A106" s="106" t="s">
        <v>309</v>
      </c>
      <c r="B106" s="107" t="s">
        <v>310</v>
      </c>
      <c r="C106" s="106"/>
      <c r="D106" s="108">
        <f>D107+D110</f>
        <v>7808087600</v>
      </c>
      <c r="E106" s="108">
        <f>E107+E110</f>
        <v>92100000</v>
      </c>
      <c r="F106" s="108">
        <f>F107+F110</f>
        <v>18000000</v>
      </c>
      <c r="G106" s="108">
        <f>G107+G110</f>
        <v>74100000</v>
      </c>
      <c r="H106" s="108">
        <f>H107+H110</f>
        <v>7715987600</v>
      </c>
      <c r="I106" s="109"/>
    </row>
    <row r="107" spans="1:8" s="118" customFormat="1" ht="15">
      <c r="A107" s="116" t="s">
        <v>38</v>
      </c>
      <c r="B107" s="117" t="s">
        <v>8</v>
      </c>
      <c r="C107" s="67"/>
      <c r="D107" s="48">
        <f>SUM(D108:D109)</f>
        <v>7009087600</v>
      </c>
      <c r="E107" s="48">
        <f>SUM(E108:E109)</f>
        <v>70800000</v>
      </c>
      <c r="F107" s="48">
        <f>SUM(F108:F109)</f>
        <v>0</v>
      </c>
      <c r="G107" s="48">
        <f>SUM(G108:G109)</f>
        <v>70800000</v>
      </c>
      <c r="H107" s="48">
        <f>SUM(H108:H109)</f>
        <v>6938287600</v>
      </c>
    </row>
    <row r="108" spans="1:8" s="114" customFormat="1" ht="15">
      <c r="A108" s="47"/>
      <c r="B108" s="7" t="s">
        <v>78</v>
      </c>
      <c r="C108" s="47"/>
      <c r="D108" s="45">
        <v>5954587600</v>
      </c>
      <c r="E108" s="45">
        <f>F108+G108</f>
        <v>0</v>
      </c>
      <c r="F108" s="45">
        <v>0</v>
      </c>
      <c r="G108" s="45">
        <v>0</v>
      </c>
      <c r="H108" s="45">
        <f>D108-E108</f>
        <v>5954587600</v>
      </c>
    </row>
    <row r="109" spans="1:8" s="114" customFormat="1" ht="15">
      <c r="A109" s="47"/>
      <c r="B109" s="7" t="s">
        <v>311</v>
      </c>
      <c r="C109" s="47"/>
      <c r="D109" s="45">
        <v>1054500000</v>
      </c>
      <c r="E109" s="45">
        <f>F109+G109</f>
        <v>70800000</v>
      </c>
      <c r="F109" s="45">
        <v>0</v>
      </c>
      <c r="G109" s="45">
        <v>70800000</v>
      </c>
      <c r="H109" s="45">
        <f>D109-E109</f>
        <v>983700000</v>
      </c>
    </row>
    <row r="110" spans="1:8" s="118" customFormat="1" ht="15">
      <c r="A110" s="116" t="s">
        <v>39</v>
      </c>
      <c r="B110" s="117" t="s">
        <v>11</v>
      </c>
      <c r="C110" s="67"/>
      <c r="D110" s="48">
        <f>D111+D115</f>
        <v>799000000</v>
      </c>
      <c r="E110" s="48">
        <f>E111+E115</f>
        <v>21300000</v>
      </c>
      <c r="F110" s="48">
        <f>F111+F115</f>
        <v>18000000</v>
      </c>
      <c r="G110" s="48">
        <f>G111+G115</f>
        <v>3300000</v>
      </c>
      <c r="H110" s="48">
        <f>H111+H115</f>
        <v>777700000</v>
      </c>
    </row>
    <row r="111" spans="1:8" s="114" customFormat="1" ht="15">
      <c r="A111" s="67"/>
      <c r="B111" s="9" t="s">
        <v>62</v>
      </c>
      <c r="C111" s="67"/>
      <c r="D111" s="48">
        <f>SUM(D112:D114)</f>
        <v>786000000</v>
      </c>
      <c r="E111" s="48">
        <f>SUM(E112:E114)</f>
        <v>20000000</v>
      </c>
      <c r="F111" s="48">
        <f>SUM(F112:F114)</f>
        <v>18000000</v>
      </c>
      <c r="G111" s="48">
        <f>SUM(G112:G114)</f>
        <v>2000000</v>
      </c>
      <c r="H111" s="48">
        <f>SUM(H112:H114)</f>
        <v>766000000</v>
      </c>
    </row>
    <row r="112" spans="1:8" s="114" customFormat="1" ht="15">
      <c r="A112" s="47"/>
      <c r="B112" s="21" t="s">
        <v>63</v>
      </c>
      <c r="C112" s="47"/>
      <c r="D112" s="45">
        <v>600000000</v>
      </c>
      <c r="E112" s="45">
        <f>F112+G112</f>
        <v>0</v>
      </c>
      <c r="F112" s="45">
        <v>0</v>
      </c>
      <c r="G112" s="45">
        <v>0</v>
      </c>
      <c r="H112" s="45">
        <f>D112-E112</f>
        <v>600000000</v>
      </c>
    </row>
    <row r="113" spans="1:8" s="114" customFormat="1" ht="15">
      <c r="A113" s="47"/>
      <c r="B113" s="22" t="s">
        <v>64</v>
      </c>
      <c r="C113" s="47"/>
      <c r="D113" s="45">
        <v>150000000</v>
      </c>
      <c r="E113" s="45">
        <f>F113+G113</f>
        <v>0</v>
      </c>
      <c r="F113" s="45">
        <v>0</v>
      </c>
      <c r="G113" s="45">
        <v>0</v>
      </c>
      <c r="H113" s="45">
        <f>D113-E113</f>
        <v>150000000</v>
      </c>
    </row>
    <row r="114" spans="1:8" s="114" customFormat="1" ht="30">
      <c r="A114" s="47"/>
      <c r="B114" s="22" t="s">
        <v>65</v>
      </c>
      <c r="C114" s="47"/>
      <c r="D114" s="45">
        <v>36000000</v>
      </c>
      <c r="E114" s="45">
        <f>F114+G114</f>
        <v>20000000</v>
      </c>
      <c r="F114" s="45">
        <v>18000000</v>
      </c>
      <c r="G114" s="45">
        <v>2000000</v>
      </c>
      <c r="H114" s="45">
        <f>D114-E114</f>
        <v>16000000</v>
      </c>
    </row>
    <row r="115" spans="1:8" s="114" customFormat="1" ht="15">
      <c r="A115" s="67"/>
      <c r="B115" s="23" t="s">
        <v>66</v>
      </c>
      <c r="C115" s="67"/>
      <c r="D115" s="48">
        <f>D116</f>
        <v>13000000</v>
      </c>
      <c r="E115" s="48">
        <f>E116</f>
        <v>1300000</v>
      </c>
      <c r="F115" s="48">
        <f>F116</f>
        <v>0</v>
      </c>
      <c r="G115" s="48">
        <f>G116</f>
        <v>1300000</v>
      </c>
      <c r="H115" s="48">
        <f>H116</f>
        <v>11700000</v>
      </c>
    </row>
    <row r="116" spans="1:8" s="114" customFormat="1" ht="15">
      <c r="A116" s="47"/>
      <c r="B116" s="21" t="s">
        <v>67</v>
      </c>
      <c r="C116" s="47"/>
      <c r="D116" s="45">
        <f>SUM(D117:D117)</f>
        <v>13000000</v>
      </c>
      <c r="E116" s="45">
        <f>SUM(E117:E117)</f>
        <v>1300000</v>
      </c>
      <c r="F116" s="45">
        <f>SUM(F117:F117)</f>
        <v>0</v>
      </c>
      <c r="G116" s="45">
        <f>SUM(G117:G117)</f>
        <v>1300000</v>
      </c>
      <c r="H116" s="45">
        <f>SUM(H117:H117)</f>
        <v>11700000</v>
      </c>
    </row>
    <row r="117" spans="1:8" s="114" customFormat="1" ht="15">
      <c r="A117" s="47"/>
      <c r="B117" s="25" t="s">
        <v>312</v>
      </c>
      <c r="C117" s="47"/>
      <c r="D117" s="45">
        <v>13000000</v>
      </c>
      <c r="E117" s="45">
        <f>F117+G117</f>
        <v>1300000</v>
      </c>
      <c r="F117" s="45"/>
      <c r="G117" s="45">
        <v>1300000</v>
      </c>
      <c r="H117" s="45">
        <f>D117-E117</f>
        <v>11700000</v>
      </c>
    </row>
    <row r="118" spans="1:9" s="110" customFormat="1" ht="14.25">
      <c r="A118" s="106" t="s">
        <v>313</v>
      </c>
      <c r="B118" s="107" t="s">
        <v>314</v>
      </c>
      <c r="C118" s="106"/>
      <c r="D118" s="108">
        <f>D119+D122</f>
        <v>4042000000</v>
      </c>
      <c r="E118" s="108">
        <f>E119+E122</f>
        <v>20000000</v>
      </c>
      <c r="F118" s="108">
        <f>F119+F122</f>
        <v>0</v>
      </c>
      <c r="G118" s="108">
        <f>G119+G122</f>
        <v>20000000</v>
      </c>
      <c r="H118" s="108">
        <f>H119+H122</f>
        <v>4022000000</v>
      </c>
      <c r="I118" s="109"/>
    </row>
    <row r="119" spans="1:8" s="118" customFormat="1" ht="15">
      <c r="A119" s="116" t="s">
        <v>38</v>
      </c>
      <c r="B119" s="117" t="s">
        <v>8</v>
      </c>
      <c r="C119" s="67"/>
      <c r="D119" s="48">
        <f>SUM(D120:D121)</f>
        <v>3495000000</v>
      </c>
      <c r="E119" s="48">
        <f>SUM(E120:E121)</f>
        <v>19000000</v>
      </c>
      <c r="F119" s="48">
        <f>SUM(F120:F121)</f>
        <v>0</v>
      </c>
      <c r="G119" s="48">
        <f>SUM(G120:G121)</f>
        <v>19000000</v>
      </c>
      <c r="H119" s="48">
        <f>SUM(H120:H121)</f>
        <v>3476000000</v>
      </c>
    </row>
    <row r="120" spans="1:8" s="114" customFormat="1" ht="15">
      <c r="A120" s="47"/>
      <c r="B120" s="7" t="s">
        <v>78</v>
      </c>
      <c r="C120" s="47"/>
      <c r="D120" s="45">
        <v>3082000000</v>
      </c>
      <c r="E120" s="45">
        <f>F120+G120</f>
        <v>0</v>
      </c>
      <c r="F120" s="45">
        <v>0</v>
      </c>
      <c r="G120" s="45">
        <v>0</v>
      </c>
      <c r="H120" s="45">
        <f>D120-E120</f>
        <v>3082000000</v>
      </c>
    </row>
    <row r="121" spans="1:8" s="114" customFormat="1" ht="15">
      <c r="A121" s="47"/>
      <c r="B121" s="7" t="s">
        <v>311</v>
      </c>
      <c r="C121" s="47"/>
      <c r="D121" s="45">
        <v>413000000</v>
      </c>
      <c r="E121" s="45">
        <f>F121+G121</f>
        <v>19000000</v>
      </c>
      <c r="F121" s="45">
        <v>0</v>
      </c>
      <c r="G121" s="45">
        <v>19000000</v>
      </c>
      <c r="H121" s="45">
        <f>D121-E121</f>
        <v>394000000</v>
      </c>
    </row>
    <row r="122" spans="1:8" s="118" customFormat="1" ht="15">
      <c r="A122" s="116" t="s">
        <v>39</v>
      </c>
      <c r="B122" s="117" t="s">
        <v>11</v>
      </c>
      <c r="C122" s="67"/>
      <c r="D122" s="48">
        <f>D123+D125</f>
        <v>547000000</v>
      </c>
      <c r="E122" s="48">
        <f>E123+E125</f>
        <v>1000000</v>
      </c>
      <c r="F122" s="48">
        <f>F123+F125</f>
        <v>0</v>
      </c>
      <c r="G122" s="48">
        <f>G123+G125</f>
        <v>1000000</v>
      </c>
      <c r="H122" s="48">
        <f>H123+H125</f>
        <v>546000000</v>
      </c>
    </row>
    <row r="123" spans="1:8" s="114" customFormat="1" ht="15">
      <c r="A123" s="67"/>
      <c r="B123" s="9" t="s">
        <v>62</v>
      </c>
      <c r="C123" s="67"/>
      <c r="D123" s="48">
        <f>SUM(D124:D124)</f>
        <v>220000000</v>
      </c>
      <c r="E123" s="48">
        <f>SUM(E124:E124)</f>
        <v>0</v>
      </c>
      <c r="F123" s="48">
        <f>SUM(F124:F124)</f>
        <v>0</v>
      </c>
      <c r="G123" s="48">
        <f>SUM(G124:G124)</f>
        <v>0</v>
      </c>
      <c r="H123" s="48">
        <f>SUM(H124:H124)</f>
        <v>220000000</v>
      </c>
    </row>
    <row r="124" spans="1:8" s="114" customFormat="1" ht="15">
      <c r="A124" s="47"/>
      <c r="B124" s="22" t="s">
        <v>64</v>
      </c>
      <c r="C124" s="47"/>
      <c r="D124" s="45">
        <v>220000000</v>
      </c>
      <c r="E124" s="45">
        <f>F124+G124</f>
        <v>0</v>
      </c>
      <c r="F124" s="45">
        <v>0</v>
      </c>
      <c r="G124" s="45">
        <v>0</v>
      </c>
      <c r="H124" s="45">
        <f>D124-E124</f>
        <v>220000000</v>
      </c>
    </row>
    <row r="125" spans="1:8" s="114" customFormat="1" ht="15">
      <c r="A125" s="67"/>
      <c r="B125" s="23" t="s">
        <v>66</v>
      </c>
      <c r="C125" s="67"/>
      <c r="D125" s="48">
        <f>D126+D128</f>
        <v>327000000</v>
      </c>
      <c r="E125" s="48">
        <f>E126+E128</f>
        <v>1000000</v>
      </c>
      <c r="F125" s="48">
        <f>F126+F128</f>
        <v>0</v>
      </c>
      <c r="G125" s="48">
        <f>G126+G128</f>
        <v>1000000</v>
      </c>
      <c r="H125" s="48">
        <f>H126+H128</f>
        <v>326000000</v>
      </c>
    </row>
    <row r="126" spans="1:8" s="114" customFormat="1" ht="15">
      <c r="A126" s="47"/>
      <c r="B126" s="21" t="s">
        <v>67</v>
      </c>
      <c r="C126" s="47"/>
      <c r="D126" s="45">
        <f>SUM(D127:D127)</f>
        <v>67000000</v>
      </c>
      <c r="E126" s="45">
        <f>SUM(E127:E127)</f>
        <v>1000000</v>
      </c>
      <c r="F126" s="45">
        <f>SUM(F127:F127)</f>
        <v>0</v>
      </c>
      <c r="G126" s="45">
        <f>SUM(G127:G127)</f>
        <v>1000000</v>
      </c>
      <c r="H126" s="45">
        <f>SUM(H127:H127)</f>
        <v>66000000</v>
      </c>
    </row>
    <row r="127" spans="1:8" s="114" customFormat="1" ht="15">
      <c r="A127" s="47"/>
      <c r="B127" s="24" t="s">
        <v>68</v>
      </c>
      <c r="C127" s="47"/>
      <c r="D127" s="45">
        <v>67000000</v>
      </c>
      <c r="E127" s="45">
        <f>F127+G127</f>
        <v>1000000</v>
      </c>
      <c r="F127" s="45">
        <v>0</v>
      </c>
      <c r="G127" s="45">
        <v>1000000</v>
      </c>
      <c r="H127" s="45">
        <f>D127-E127</f>
        <v>66000000</v>
      </c>
    </row>
    <row r="128" spans="1:8" s="114" customFormat="1" ht="15">
      <c r="A128" s="47"/>
      <c r="B128" s="119" t="s">
        <v>70</v>
      </c>
      <c r="C128" s="47"/>
      <c r="D128" s="45">
        <f aca="true" t="shared" si="2" ref="D128:H129">D129</f>
        <v>260000000</v>
      </c>
      <c r="E128" s="45">
        <f t="shared" si="2"/>
        <v>0</v>
      </c>
      <c r="F128" s="45">
        <f t="shared" si="2"/>
        <v>0</v>
      </c>
      <c r="G128" s="45">
        <f t="shared" si="2"/>
        <v>0</v>
      </c>
      <c r="H128" s="45">
        <f t="shared" si="2"/>
        <v>260000000</v>
      </c>
    </row>
    <row r="129" spans="1:8" s="114" customFormat="1" ht="15">
      <c r="A129" s="47"/>
      <c r="B129" s="28" t="s">
        <v>315</v>
      </c>
      <c r="C129" s="47"/>
      <c r="D129" s="48">
        <f t="shared" si="2"/>
        <v>260000000</v>
      </c>
      <c r="E129" s="48">
        <f t="shared" si="2"/>
        <v>0</v>
      </c>
      <c r="F129" s="48">
        <f t="shared" si="2"/>
        <v>0</v>
      </c>
      <c r="G129" s="48">
        <f t="shared" si="2"/>
        <v>0</v>
      </c>
      <c r="H129" s="48">
        <f t="shared" si="2"/>
        <v>260000000</v>
      </c>
    </row>
    <row r="130" spans="1:8" s="114" customFormat="1" ht="15">
      <c r="A130" s="47"/>
      <c r="B130" s="27" t="s">
        <v>73</v>
      </c>
      <c r="C130" s="47"/>
      <c r="D130" s="45">
        <v>260000000</v>
      </c>
      <c r="E130" s="45">
        <f>F130+G130</f>
        <v>0</v>
      </c>
      <c r="F130" s="45">
        <v>0</v>
      </c>
      <c r="G130" s="45">
        <v>0</v>
      </c>
      <c r="H130" s="45">
        <f>D130-E130</f>
        <v>260000000</v>
      </c>
    </row>
    <row r="131" spans="1:9" s="110" customFormat="1" ht="14.25">
      <c r="A131" s="106" t="s">
        <v>316</v>
      </c>
      <c r="B131" s="107" t="s">
        <v>317</v>
      </c>
      <c r="C131" s="106"/>
      <c r="D131" s="108">
        <f>D132+D135</f>
        <v>4761000000</v>
      </c>
      <c r="E131" s="108">
        <f>E132+E135</f>
        <v>18800000</v>
      </c>
      <c r="F131" s="108">
        <f>F132+F135</f>
        <v>0</v>
      </c>
      <c r="G131" s="108">
        <f>G132+G135</f>
        <v>18800000</v>
      </c>
      <c r="H131" s="108">
        <f>H132+H135</f>
        <v>4742200000</v>
      </c>
      <c r="I131" s="109"/>
    </row>
    <row r="132" spans="1:8" s="118" customFormat="1" ht="15">
      <c r="A132" s="116" t="s">
        <v>38</v>
      </c>
      <c r="B132" s="117" t="s">
        <v>8</v>
      </c>
      <c r="C132" s="67"/>
      <c r="D132" s="48">
        <f>SUM(D133:D134)</f>
        <v>2833000000</v>
      </c>
      <c r="E132" s="48">
        <f>SUM(E133:E134)</f>
        <v>18800000</v>
      </c>
      <c r="F132" s="48">
        <f>SUM(F133:F134)</f>
        <v>0</v>
      </c>
      <c r="G132" s="48">
        <f>SUM(G133:G134)</f>
        <v>18800000</v>
      </c>
      <c r="H132" s="48">
        <f>SUM(H133:H134)</f>
        <v>2814200000</v>
      </c>
    </row>
    <row r="133" spans="1:8" s="114" customFormat="1" ht="15">
      <c r="A133" s="47"/>
      <c r="B133" s="7" t="s">
        <v>78</v>
      </c>
      <c r="C133" s="47"/>
      <c r="D133" s="45">
        <v>2473000000</v>
      </c>
      <c r="E133" s="45">
        <f>F133+G133</f>
        <v>0</v>
      </c>
      <c r="F133" s="45">
        <v>0</v>
      </c>
      <c r="G133" s="45">
        <v>0</v>
      </c>
      <c r="H133" s="45">
        <f>D133-E133</f>
        <v>2473000000</v>
      </c>
    </row>
    <row r="134" spans="1:8" s="114" customFormat="1" ht="15">
      <c r="A134" s="47"/>
      <c r="B134" s="7" t="s">
        <v>311</v>
      </c>
      <c r="C134" s="47"/>
      <c r="D134" s="45">
        <v>360000000</v>
      </c>
      <c r="E134" s="45">
        <f>F134+G134</f>
        <v>18800000</v>
      </c>
      <c r="F134" s="45">
        <v>0</v>
      </c>
      <c r="G134" s="45">
        <v>18800000</v>
      </c>
      <c r="H134" s="45">
        <f>D134-E134</f>
        <v>341200000</v>
      </c>
    </row>
    <row r="135" spans="1:8" s="118" customFormat="1" ht="15">
      <c r="A135" s="116" t="s">
        <v>39</v>
      </c>
      <c r="B135" s="117" t="s">
        <v>11</v>
      </c>
      <c r="C135" s="67"/>
      <c r="D135" s="48">
        <f>D136+D138</f>
        <v>1928000000</v>
      </c>
      <c r="E135" s="48">
        <f>E136+E138</f>
        <v>0</v>
      </c>
      <c r="F135" s="48">
        <f>F136+F138</f>
        <v>0</v>
      </c>
      <c r="G135" s="48">
        <f>G136+G138</f>
        <v>0</v>
      </c>
      <c r="H135" s="48">
        <f>H136+H138</f>
        <v>1928000000</v>
      </c>
    </row>
    <row r="136" spans="1:8" s="114" customFormat="1" ht="15">
      <c r="A136" s="67"/>
      <c r="B136" s="9" t="s">
        <v>62</v>
      </c>
      <c r="C136" s="67"/>
      <c r="D136" s="48">
        <f>SUM(D137:D137)</f>
        <v>170000000</v>
      </c>
      <c r="E136" s="48">
        <f>SUM(E137:E137)</f>
        <v>0</v>
      </c>
      <c r="F136" s="48">
        <f>SUM(F137:F137)</f>
        <v>0</v>
      </c>
      <c r="G136" s="48">
        <f>SUM(G137:G137)</f>
        <v>0</v>
      </c>
      <c r="H136" s="48">
        <f>SUM(H137:H137)</f>
        <v>170000000</v>
      </c>
    </row>
    <row r="137" spans="1:8" s="114" customFormat="1" ht="15">
      <c r="A137" s="47"/>
      <c r="B137" s="22" t="s">
        <v>64</v>
      </c>
      <c r="C137" s="47"/>
      <c r="D137" s="45">
        <v>170000000</v>
      </c>
      <c r="E137" s="45">
        <f>F137+G137</f>
        <v>0</v>
      </c>
      <c r="F137" s="45">
        <v>0</v>
      </c>
      <c r="G137" s="45">
        <v>0</v>
      </c>
      <c r="H137" s="45">
        <f>D137-E137</f>
        <v>170000000</v>
      </c>
    </row>
    <row r="138" spans="1:8" s="114" customFormat="1" ht="15">
      <c r="A138" s="67"/>
      <c r="B138" s="23" t="s">
        <v>66</v>
      </c>
      <c r="C138" s="115"/>
      <c r="D138" s="48">
        <f>D139+D142</f>
        <v>1758000000</v>
      </c>
      <c r="E138" s="48">
        <f>E139+E142</f>
        <v>0</v>
      </c>
      <c r="F138" s="48">
        <f>F139+F142</f>
        <v>0</v>
      </c>
      <c r="G138" s="48">
        <f>G139+G142</f>
        <v>0</v>
      </c>
      <c r="H138" s="48">
        <f>H139+H142</f>
        <v>1758000000</v>
      </c>
    </row>
    <row r="139" spans="1:8" s="114" customFormat="1" ht="15">
      <c r="A139" s="47"/>
      <c r="B139" s="21" t="s">
        <v>67</v>
      </c>
      <c r="C139" s="47"/>
      <c r="D139" s="45">
        <f>D140+D141</f>
        <v>58000000</v>
      </c>
      <c r="E139" s="45">
        <f>E140+E141</f>
        <v>0</v>
      </c>
      <c r="F139" s="45">
        <f>F140+F141</f>
        <v>0</v>
      </c>
      <c r="G139" s="45">
        <f>G140+G141</f>
        <v>0</v>
      </c>
      <c r="H139" s="45">
        <f>H140+H141</f>
        <v>58000000</v>
      </c>
    </row>
    <row r="140" spans="1:8" s="114" customFormat="1" ht="15">
      <c r="A140" s="47"/>
      <c r="B140" s="25" t="s">
        <v>312</v>
      </c>
      <c r="C140" s="47"/>
      <c r="D140" s="45">
        <v>13000000</v>
      </c>
      <c r="E140" s="45">
        <f>F140+G140</f>
        <v>0</v>
      </c>
      <c r="F140" s="45"/>
      <c r="G140" s="45">
        <v>0</v>
      </c>
      <c r="H140" s="45">
        <f>D140-E140</f>
        <v>13000000</v>
      </c>
    </row>
    <row r="141" spans="1:8" s="114" customFormat="1" ht="15">
      <c r="A141" s="47"/>
      <c r="B141" s="24" t="s">
        <v>318</v>
      </c>
      <c r="C141" s="47"/>
      <c r="D141" s="45">
        <v>45000000</v>
      </c>
      <c r="E141" s="45">
        <f>F141+G141</f>
        <v>0</v>
      </c>
      <c r="F141" s="45">
        <v>0</v>
      </c>
      <c r="G141" s="45">
        <v>0</v>
      </c>
      <c r="H141" s="45">
        <f>D141-E141</f>
        <v>45000000</v>
      </c>
    </row>
    <row r="142" spans="1:8" s="114" customFormat="1" ht="15">
      <c r="A142" s="47"/>
      <c r="B142" s="119" t="s">
        <v>70</v>
      </c>
      <c r="C142" s="47"/>
      <c r="D142" s="45">
        <f aca="true" t="shared" si="3" ref="D142:H143">D143</f>
        <v>1700000000</v>
      </c>
      <c r="E142" s="45">
        <f t="shared" si="3"/>
        <v>0</v>
      </c>
      <c r="F142" s="45">
        <f t="shared" si="3"/>
        <v>0</v>
      </c>
      <c r="G142" s="45">
        <f t="shared" si="3"/>
        <v>0</v>
      </c>
      <c r="H142" s="45">
        <f t="shared" si="3"/>
        <v>1700000000</v>
      </c>
    </row>
    <row r="143" spans="1:8" s="114" customFormat="1" ht="15">
      <c r="A143" s="47"/>
      <c r="B143" s="26" t="s">
        <v>319</v>
      </c>
      <c r="C143" s="47"/>
      <c r="D143" s="48">
        <f t="shared" si="3"/>
        <v>1700000000</v>
      </c>
      <c r="E143" s="48">
        <f t="shared" si="3"/>
        <v>0</v>
      </c>
      <c r="F143" s="48">
        <f t="shared" si="3"/>
        <v>0</v>
      </c>
      <c r="G143" s="48">
        <f t="shared" si="3"/>
        <v>0</v>
      </c>
      <c r="H143" s="48">
        <f t="shared" si="3"/>
        <v>1700000000</v>
      </c>
    </row>
    <row r="144" spans="1:8" s="114" customFormat="1" ht="15">
      <c r="A144" s="47"/>
      <c r="B144" s="27" t="s">
        <v>296</v>
      </c>
      <c r="C144" s="47"/>
      <c r="D144" s="45">
        <v>1700000000</v>
      </c>
      <c r="E144" s="45">
        <f>F144+G144</f>
        <v>0</v>
      </c>
      <c r="F144" s="45">
        <v>0</v>
      </c>
      <c r="G144" s="45">
        <v>0</v>
      </c>
      <c r="H144" s="45">
        <f>D144-E144</f>
        <v>1700000000</v>
      </c>
    </row>
    <row r="145" spans="1:9" s="110" customFormat="1" ht="14.25">
      <c r="A145" s="106" t="s">
        <v>320</v>
      </c>
      <c r="B145" s="107" t="s">
        <v>321</v>
      </c>
      <c r="C145" s="106"/>
      <c r="D145" s="108">
        <f>D146+D149</f>
        <v>3226000000</v>
      </c>
      <c r="E145" s="108">
        <f>E146+E149</f>
        <v>21800000</v>
      </c>
      <c r="F145" s="108">
        <f>F146+F149</f>
        <v>0</v>
      </c>
      <c r="G145" s="108">
        <f>G146+G149</f>
        <v>21800000</v>
      </c>
      <c r="H145" s="108">
        <f>H146+H149</f>
        <v>3204200000</v>
      </c>
      <c r="I145" s="109"/>
    </row>
    <row r="146" spans="1:8" s="118" customFormat="1" ht="15">
      <c r="A146" s="116" t="s">
        <v>38</v>
      </c>
      <c r="B146" s="117" t="s">
        <v>8</v>
      </c>
      <c r="C146" s="67"/>
      <c r="D146" s="48">
        <f>SUM(D147:D148)</f>
        <v>2408000000</v>
      </c>
      <c r="E146" s="48">
        <f>SUM(E147:E148)</f>
        <v>21800000</v>
      </c>
      <c r="F146" s="48">
        <f>SUM(F147:F148)</f>
        <v>0</v>
      </c>
      <c r="G146" s="48">
        <f>SUM(G147:G148)</f>
        <v>21800000</v>
      </c>
      <c r="H146" s="48">
        <f>SUM(H147:H148)</f>
        <v>2386200000</v>
      </c>
    </row>
    <row r="147" spans="1:8" s="114" customFormat="1" ht="15">
      <c r="A147" s="47"/>
      <c r="B147" s="7" t="s">
        <v>78</v>
      </c>
      <c r="C147" s="47"/>
      <c r="D147" s="45">
        <v>2062500000</v>
      </c>
      <c r="E147" s="45">
        <f>F147+G147</f>
        <v>0</v>
      </c>
      <c r="F147" s="45">
        <v>0</v>
      </c>
      <c r="G147" s="45">
        <v>0</v>
      </c>
      <c r="H147" s="45">
        <f>D147-E147</f>
        <v>2062500000</v>
      </c>
    </row>
    <row r="148" spans="1:8" s="114" customFormat="1" ht="15">
      <c r="A148" s="47"/>
      <c r="B148" s="7" t="s">
        <v>311</v>
      </c>
      <c r="C148" s="47"/>
      <c r="D148" s="45">
        <v>345500000</v>
      </c>
      <c r="E148" s="45">
        <v>21800000</v>
      </c>
      <c r="F148" s="45">
        <v>0</v>
      </c>
      <c r="G148" s="45">
        <v>21800000</v>
      </c>
      <c r="H148" s="45">
        <f>D148-E148</f>
        <v>323700000</v>
      </c>
    </row>
    <row r="149" spans="1:8" s="118" customFormat="1" ht="15">
      <c r="A149" s="116" t="s">
        <v>39</v>
      </c>
      <c r="B149" s="117" t="s">
        <v>11</v>
      </c>
      <c r="C149" s="67"/>
      <c r="D149" s="48">
        <f>D150+D152</f>
        <v>818000000</v>
      </c>
      <c r="E149" s="48">
        <f>E150+E152</f>
        <v>0</v>
      </c>
      <c r="F149" s="48">
        <f>F150+F152</f>
        <v>0</v>
      </c>
      <c r="G149" s="48">
        <f>G150+G152</f>
        <v>0</v>
      </c>
      <c r="H149" s="48">
        <f>H150+H152</f>
        <v>818000000</v>
      </c>
    </row>
    <row r="150" spans="1:8" s="114" customFormat="1" ht="15">
      <c r="A150" s="67"/>
      <c r="B150" s="9" t="s">
        <v>62</v>
      </c>
      <c r="C150" s="67"/>
      <c r="D150" s="48">
        <f>SUM(D151:D151)</f>
        <v>160000000</v>
      </c>
      <c r="E150" s="48">
        <f>SUM(E151:E151)</f>
        <v>0</v>
      </c>
      <c r="F150" s="48">
        <f>SUM(F151:F151)</f>
        <v>0</v>
      </c>
      <c r="G150" s="48">
        <f>SUM(G151:G151)</f>
        <v>0</v>
      </c>
      <c r="H150" s="48">
        <f>SUM(H151:H151)</f>
        <v>160000000</v>
      </c>
    </row>
    <row r="151" spans="1:8" s="114" customFormat="1" ht="15">
      <c r="A151" s="47"/>
      <c r="B151" s="22" t="s">
        <v>64</v>
      </c>
      <c r="C151" s="47"/>
      <c r="D151" s="45">
        <v>160000000</v>
      </c>
      <c r="E151" s="45">
        <f>F151+G151</f>
        <v>0</v>
      </c>
      <c r="F151" s="45">
        <v>0</v>
      </c>
      <c r="G151" s="45">
        <v>0</v>
      </c>
      <c r="H151" s="45">
        <f>D151-E151</f>
        <v>160000000</v>
      </c>
    </row>
    <row r="152" spans="1:8" s="114" customFormat="1" ht="15">
      <c r="A152" s="67"/>
      <c r="B152" s="23" t="s">
        <v>66</v>
      </c>
      <c r="C152" s="67"/>
      <c r="D152" s="48">
        <f>D153+D156</f>
        <v>658000000</v>
      </c>
      <c r="E152" s="48">
        <f>E153+E156</f>
        <v>0</v>
      </c>
      <c r="F152" s="48">
        <f>F153+F156</f>
        <v>0</v>
      </c>
      <c r="G152" s="48">
        <f>G153+G156</f>
        <v>0</v>
      </c>
      <c r="H152" s="48">
        <f>H153+H156</f>
        <v>658000000</v>
      </c>
    </row>
    <row r="153" spans="1:8" s="114" customFormat="1" ht="15">
      <c r="A153" s="47"/>
      <c r="B153" s="23" t="s">
        <v>67</v>
      </c>
      <c r="C153" s="47"/>
      <c r="D153" s="48">
        <f>D154+D155</f>
        <v>58000000</v>
      </c>
      <c r="E153" s="48">
        <f>E154+E155</f>
        <v>0</v>
      </c>
      <c r="F153" s="48">
        <f>F154+F155</f>
        <v>0</v>
      </c>
      <c r="G153" s="48">
        <f>G154+G155</f>
        <v>0</v>
      </c>
      <c r="H153" s="48">
        <f>H154+H155</f>
        <v>58000000</v>
      </c>
    </row>
    <row r="154" spans="1:8" s="114" customFormat="1" ht="15">
      <c r="A154" s="47"/>
      <c r="B154" s="25" t="s">
        <v>312</v>
      </c>
      <c r="C154" s="47"/>
      <c r="D154" s="45">
        <v>13000000</v>
      </c>
      <c r="E154" s="45">
        <f>F154+G154</f>
        <v>0</v>
      </c>
      <c r="F154" s="45"/>
      <c r="G154" s="45">
        <v>0</v>
      </c>
      <c r="H154" s="45">
        <f>D154-E154</f>
        <v>13000000</v>
      </c>
    </row>
    <row r="155" spans="1:8" s="114" customFormat="1" ht="15">
      <c r="A155" s="47"/>
      <c r="B155" s="24" t="s">
        <v>318</v>
      </c>
      <c r="C155" s="47"/>
      <c r="D155" s="45">
        <v>45000000</v>
      </c>
      <c r="E155" s="45">
        <f>F155+G155</f>
        <v>0</v>
      </c>
      <c r="F155" s="45">
        <v>0</v>
      </c>
      <c r="G155" s="45">
        <v>0</v>
      </c>
      <c r="H155" s="45">
        <f>D155-E155</f>
        <v>45000000</v>
      </c>
    </row>
    <row r="156" spans="1:8" s="114" customFormat="1" ht="15">
      <c r="A156" s="47"/>
      <c r="B156" s="26" t="s">
        <v>70</v>
      </c>
      <c r="C156" s="47"/>
      <c r="D156" s="48">
        <f aca="true" t="shared" si="4" ref="D156:H157">D157</f>
        <v>600000000</v>
      </c>
      <c r="E156" s="48">
        <f t="shared" si="4"/>
        <v>0</v>
      </c>
      <c r="F156" s="48">
        <f t="shared" si="4"/>
        <v>0</v>
      </c>
      <c r="G156" s="48">
        <f t="shared" si="4"/>
        <v>0</v>
      </c>
      <c r="H156" s="48">
        <f t="shared" si="4"/>
        <v>600000000</v>
      </c>
    </row>
    <row r="157" spans="1:8" s="114" customFormat="1" ht="15">
      <c r="A157" s="47"/>
      <c r="B157" s="29" t="s">
        <v>322</v>
      </c>
      <c r="C157" s="47"/>
      <c r="D157" s="48">
        <f t="shared" si="4"/>
        <v>600000000</v>
      </c>
      <c r="E157" s="48">
        <f t="shared" si="4"/>
        <v>0</v>
      </c>
      <c r="F157" s="48">
        <f t="shared" si="4"/>
        <v>0</v>
      </c>
      <c r="G157" s="48">
        <f t="shared" si="4"/>
        <v>0</v>
      </c>
      <c r="H157" s="48">
        <f t="shared" si="4"/>
        <v>600000000</v>
      </c>
    </row>
    <row r="158" spans="1:8" s="114" customFormat="1" ht="30">
      <c r="A158" s="47"/>
      <c r="B158" s="27" t="s">
        <v>75</v>
      </c>
      <c r="C158" s="47"/>
      <c r="D158" s="45">
        <v>600000000</v>
      </c>
      <c r="E158" s="45">
        <f>F158+G158</f>
        <v>0</v>
      </c>
      <c r="F158" s="45">
        <v>0</v>
      </c>
      <c r="G158" s="45">
        <v>0</v>
      </c>
      <c r="H158" s="45">
        <f>D158-E158</f>
        <v>600000000</v>
      </c>
    </row>
    <row r="159" spans="1:9" s="110" customFormat="1" ht="14.25">
      <c r="A159" s="106" t="s">
        <v>323</v>
      </c>
      <c r="B159" s="107" t="s">
        <v>324</v>
      </c>
      <c r="C159" s="106"/>
      <c r="D159" s="108">
        <f>D160+D163</f>
        <v>1747000000</v>
      </c>
      <c r="E159" s="108">
        <f>E160+E163</f>
        <v>8000000</v>
      </c>
      <c r="F159" s="108">
        <f>F160+F163</f>
        <v>0</v>
      </c>
      <c r="G159" s="108">
        <f>G160+G163</f>
        <v>8000000</v>
      </c>
      <c r="H159" s="108">
        <f>H160+H163</f>
        <v>1739000000</v>
      </c>
      <c r="I159" s="109"/>
    </row>
    <row r="160" spans="1:8" s="118" customFormat="1" ht="15">
      <c r="A160" s="116" t="s">
        <v>38</v>
      </c>
      <c r="B160" s="117" t="s">
        <v>8</v>
      </c>
      <c r="C160" s="67"/>
      <c r="D160" s="48">
        <f>SUM(D161:D162)</f>
        <v>1664000000</v>
      </c>
      <c r="E160" s="48">
        <f>SUM(E161:E162)</f>
        <v>8000000</v>
      </c>
      <c r="F160" s="48">
        <f>SUM(F161:F162)</f>
        <v>0</v>
      </c>
      <c r="G160" s="48">
        <f>SUM(G161:G162)</f>
        <v>8000000</v>
      </c>
      <c r="H160" s="48">
        <f>SUM(H161:H162)</f>
        <v>1656000000</v>
      </c>
    </row>
    <row r="161" spans="1:8" s="114" customFormat="1" ht="15">
      <c r="A161" s="47"/>
      <c r="B161" s="7" t="s">
        <v>78</v>
      </c>
      <c r="C161" s="47"/>
      <c r="D161" s="45">
        <v>1468500000</v>
      </c>
      <c r="E161" s="45">
        <f>F161+G161</f>
        <v>0</v>
      </c>
      <c r="F161" s="45">
        <v>0</v>
      </c>
      <c r="G161" s="45">
        <v>0</v>
      </c>
      <c r="H161" s="45">
        <f>D161-E161</f>
        <v>1468500000</v>
      </c>
    </row>
    <row r="162" spans="1:8" s="114" customFormat="1" ht="15">
      <c r="A162" s="47"/>
      <c r="B162" s="7" t="s">
        <v>311</v>
      </c>
      <c r="C162" s="47"/>
      <c r="D162" s="45">
        <v>195500000</v>
      </c>
      <c r="E162" s="45">
        <f>F162+G162</f>
        <v>8000000</v>
      </c>
      <c r="F162" s="45">
        <v>0</v>
      </c>
      <c r="G162" s="45">
        <v>8000000</v>
      </c>
      <c r="H162" s="45">
        <f>D162-E162</f>
        <v>187500000</v>
      </c>
    </row>
    <row r="163" spans="1:8" s="118" customFormat="1" ht="15">
      <c r="A163" s="116" t="s">
        <v>39</v>
      </c>
      <c r="B163" s="117" t="s">
        <v>11</v>
      </c>
      <c r="C163" s="67"/>
      <c r="D163" s="48">
        <f>D164+D166</f>
        <v>83000000</v>
      </c>
      <c r="E163" s="48">
        <f>E164+E166</f>
        <v>0</v>
      </c>
      <c r="F163" s="48">
        <f>F164+F166</f>
        <v>0</v>
      </c>
      <c r="G163" s="48">
        <f>G164+G166</f>
        <v>0</v>
      </c>
      <c r="H163" s="48">
        <f>H164+H166</f>
        <v>83000000</v>
      </c>
    </row>
    <row r="164" spans="1:8" s="114" customFormat="1" ht="15">
      <c r="A164" s="67"/>
      <c r="B164" s="9" t="s">
        <v>62</v>
      </c>
      <c r="C164" s="67"/>
      <c r="D164" s="48">
        <f>SUM(D165:D165)</f>
        <v>70000000</v>
      </c>
      <c r="E164" s="48">
        <f>SUM(E165:E165)</f>
        <v>0</v>
      </c>
      <c r="F164" s="48">
        <f>SUM(F165:F165)</f>
        <v>0</v>
      </c>
      <c r="G164" s="48">
        <f>SUM(G165:G165)</f>
        <v>0</v>
      </c>
      <c r="H164" s="48">
        <f>SUM(H165:H165)</f>
        <v>70000000</v>
      </c>
    </row>
    <row r="165" spans="1:8" s="114" customFormat="1" ht="15">
      <c r="A165" s="47"/>
      <c r="B165" s="22" t="s">
        <v>64</v>
      </c>
      <c r="C165" s="47"/>
      <c r="D165" s="45">
        <v>70000000</v>
      </c>
      <c r="E165" s="45">
        <f>F165+G165</f>
        <v>0</v>
      </c>
      <c r="F165" s="45">
        <v>0</v>
      </c>
      <c r="G165" s="45">
        <v>0</v>
      </c>
      <c r="H165" s="45">
        <f>D165-E165</f>
        <v>70000000</v>
      </c>
    </row>
    <row r="166" spans="1:8" s="114" customFormat="1" ht="15">
      <c r="A166" s="67"/>
      <c r="B166" s="23" t="s">
        <v>66</v>
      </c>
      <c r="C166" s="67"/>
      <c r="D166" s="48">
        <f aca="true" t="shared" si="5" ref="D166:H167">D167</f>
        <v>13000000</v>
      </c>
      <c r="E166" s="48">
        <f t="shared" si="5"/>
        <v>0</v>
      </c>
      <c r="F166" s="48">
        <f t="shared" si="5"/>
        <v>0</v>
      </c>
      <c r="G166" s="48">
        <f t="shared" si="5"/>
        <v>0</v>
      </c>
      <c r="H166" s="48">
        <f t="shared" si="5"/>
        <v>13000000</v>
      </c>
    </row>
    <row r="167" spans="1:8" s="114" customFormat="1" ht="15">
      <c r="A167" s="47"/>
      <c r="B167" s="23" t="s">
        <v>67</v>
      </c>
      <c r="C167" s="47"/>
      <c r="D167" s="48">
        <f t="shared" si="5"/>
        <v>13000000</v>
      </c>
      <c r="E167" s="48">
        <f t="shared" si="5"/>
        <v>0</v>
      </c>
      <c r="F167" s="48">
        <f t="shared" si="5"/>
        <v>0</v>
      </c>
      <c r="G167" s="48">
        <f t="shared" si="5"/>
        <v>0</v>
      </c>
      <c r="H167" s="48">
        <f t="shared" si="5"/>
        <v>13000000</v>
      </c>
    </row>
    <row r="168" spans="1:8" s="114" customFormat="1" ht="15">
      <c r="A168" s="47"/>
      <c r="B168" s="25" t="s">
        <v>312</v>
      </c>
      <c r="C168" s="47"/>
      <c r="D168" s="45">
        <v>13000000</v>
      </c>
      <c r="E168" s="45">
        <f>F168+G168</f>
        <v>0</v>
      </c>
      <c r="F168" s="45"/>
      <c r="G168" s="45">
        <v>0</v>
      </c>
      <c r="H168" s="45">
        <f>D168-E168</f>
        <v>13000000</v>
      </c>
    </row>
    <row r="169" spans="1:9" s="110" customFormat="1" ht="14.25">
      <c r="A169" s="106" t="s">
        <v>325</v>
      </c>
      <c r="B169" s="107" t="s">
        <v>326</v>
      </c>
      <c r="C169" s="106"/>
      <c r="D169" s="108">
        <f>D170+D173</f>
        <v>1308951500</v>
      </c>
      <c r="E169" s="108">
        <f>E170+E173</f>
        <v>4000000</v>
      </c>
      <c r="F169" s="108">
        <f>F170+F173</f>
        <v>0</v>
      </c>
      <c r="G169" s="108">
        <f>G170+G173</f>
        <v>4000000</v>
      </c>
      <c r="H169" s="108">
        <f>H170+H173</f>
        <v>1304951500</v>
      </c>
      <c r="I169" s="109"/>
    </row>
    <row r="170" spans="1:8" s="118" customFormat="1" ht="15">
      <c r="A170" s="116" t="s">
        <v>38</v>
      </c>
      <c r="B170" s="117" t="s">
        <v>8</v>
      </c>
      <c r="C170" s="67"/>
      <c r="D170" s="48">
        <f>SUM(D171:D172)</f>
        <v>1188951500</v>
      </c>
      <c r="E170" s="48">
        <f>SUM(E171:E172)</f>
        <v>4000000</v>
      </c>
      <c r="F170" s="48">
        <f>SUM(F171:F172)</f>
        <v>0</v>
      </c>
      <c r="G170" s="48">
        <f>SUM(G171:G172)</f>
        <v>4000000</v>
      </c>
      <c r="H170" s="48">
        <f>SUM(H171:H172)</f>
        <v>1184951500</v>
      </c>
    </row>
    <row r="171" spans="1:8" s="114" customFormat="1" ht="15">
      <c r="A171" s="47"/>
      <c r="B171" s="7" t="s">
        <v>78</v>
      </c>
      <c r="C171" s="47"/>
      <c r="D171" s="45">
        <v>1028451500</v>
      </c>
      <c r="E171" s="45">
        <f>F171+G171</f>
        <v>0</v>
      </c>
      <c r="F171" s="45">
        <v>0</v>
      </c>
      <c r="G171" s="45">
        <v>0</v>
      </c>
      <c r="H171" s="45">
        <f>D171-E171</f>
        <v>1028451500</v>
      </c>
    </row>
    <row r="172" spans="1:8" s="114" customFormat="1" ht="15">
      <c r="A172" s="47"/>
      <c r="B172" s="7" t="s">
        <v>311</v>
      </c>
      <c r="C172" s="47"/>
      <c r="D172" s="45">
        <v>160500000</v>
      </c>
      <c r="E172" s="45">
        <f>F172+G172</f>
        <v>4000000</v>
      </c>
      <c r="F172" s="45">
        <v>0</v>
      </c>
      <c r="G172" s="45">
        <v>4000000</v>
      </c>
      <c r="H172" s="45">
        <f>D172-E172</f>
        <v>156500000</v>
      </c>
    </row>
    <row r="173" spans="1:8" s="118" customFormat="1" ht="15">
      <c r="A173" s="116" t="s">
        <v>39</v>
      </c>
      <c r="B173" s="117" t="s">
        <v>11</v>
      </c>
      <c r="C173" s="67"/>
      <c r="D173" s="48">
        <f>D174+D176</f>
        <v>120000000</v>
      </c>
      <c r="E173" s="48">
        <f>E174+E176</f>
        <v>0</v>
      </c>
      <c r="F173" s="48">
        <f>F174+F176</f>
        <v>0</v>
      </c>
      <c r="G173" s="48">
        <f>G174+G176</f>
        <v>0</v>
      </c>
      <c r="H173" s="48">
        <f>H174+H176</f>
        <v>120000000</v>
      </c>
    </row>
    <row r="174" spans="1:8" s="114" customFormat="1" ht="15">
      <c r="A174" s="67"/>
      <c r="B174" s="9" t="s">
        <v>62</v>
      </c>
      <c r="C174" s="67"/>
      <c r="D174" s="48">
        <f>SUM(D175:D175)</f>
        <v>80000000</v>
      </c>
      <c r="E174" s="48">
        <f>SUM(E175:E175)</f>
        <v>0</v>
      </c>
      <c r="F174" s="48">
        <f>SUM(F175:F175)</f>
        <v>0</v>
      </c>
      <c r="G174" s="48">
        <f>SUM(G175:G175)</f>
        <v>0</v>
      </c>
      <c r="H174" s="48">
        <f>SUM(H175:H175)</f>
        <v>80000000</v>
      </c>
    </row>
    <row r="175" spans="1:8" s="114" customFormat="1" ht="15">
      <c r="A175" s="47"/>
      <c r="B175" s="22" t="s">
        <v>64</v>
      </c>
      <c r="C175" s="47"/>
      <c r="D175" s="45">
        <v>80000000</v>
      </c>
      <c r="E175" s="45">
        <f>F175+G175</f>
        <v>0</v>
      </c>
      <c r="F175" s="45">
        <v>0</v>
      </c>
      <c r="G175" s="45">
        <v>0</v>
      </c>
      <c r="H175" s="45">
        <f>D175-E175</f>
        <v>80000000</v>
      </c>
    </row>
    <row r="176" spans="1:8" s="114" customFormat="1" ht="15">
      <c r="A176" s="67"/>
      <c r="B176" s="23" t="s">
        <v>66</v>
      </c>
      <c r="C176" s="67"/>
      <c r="D176" s="48">
        <f>D177+D179</f>
        <v>40000000</v>
      </c>
      <c r="E176" s="48">
        <f>E177+E179</f>
        <v>0</v>
      </c>
      <c r="F176" s="48">
        <f>F177+F179</f>
        <v>0</v>
      </c>
      <c r="G176" s="48">
        <f>G177+G179</f>
        <v>0</v>
      </c>
      <c r="H176" s="48">
        <f>H177+H179</f>
        <v>40000000</v>
      </c>
    </row>
    <row r="177" spans="1:8" s="114" customFormat="1" ht="15">
      <c r="A177" s="47"/>
      <c r="B177" s="21" t="s">
        <v>67</v>
      </c>
      <c r="C177" s="47"/>
      <c r="D177" s="45">
        <f>D178</f>
        <v>13000000</v>
      </c>
      <c r="E177" s="45">
        <f>E178</f>
        <v>0</v>
      </c>
      <c r="F177" s="45">
        <f>F178</f>
        <v>0</v>
      </c>
      <c r="G177" s="45">
        <f>G178</f>
        <v>0</v>
      </c>
      <c r="H177" s="45">
        <f>H178</f>
        <v>13000000</v>
      </c>
    </row>
    <row r="178" spans="1:8" s="114" customFormat="1" ht="15">
      <c r="A178" s="47"/>
      <c r="B178" s="25" t="s">
        <v>312</v>
      </c>
      <c r="C178" s="47"/>
      <c r="D178" s="45">
        <v>13000000</v>
      </c>
      <c r="E178" s="45">
        <f>F178+G178</f>
        <v>0</v>
      </c>
      <c r="F178" s="45"/>
      <c r="G178" s="45">
        <v>0</v>
      </c>
      <c r="H178" s="45">
        <f>D178-E178</f>
        <v>13000000</v>
      </c>
    </row>
    <row r="179" spans="1:8" s="114" customFormat="1" ht="15">
      <c r="A179" s="47"/>
      <c r="B179" s="7" t="s">
        <v>77</v>
      </c>
      <c r="C179" s="47"/>
      <c r="D179" s="45">
        <v>27000000</v>
      </c>
      <c r="E179" s="45">
        <f>F179+G179</f>
        <v>0</v>
      </c>
      <c r="F179" s="45">
        <v>0</v>
      </c>
      <c r="G179" s="45">
        <v>0</v>
      </c>
      <c r="H179" s="45">
        <f>D179-E179</f>
        <v>27000000</v>
      </c>
    </row>
    <row r="180" spans="1:9" s="110" customFormat="1" ht="14.25">
      <c r="A180" s="106" t="s">
        <v>327</v>
      </c>
      <c r="B180" s="107" t="s">
        <v>328</v>
      </c>
      <c r="C180" s="106"/>
      <c r="D180" s="108">
        <f>D181+D184</f>
        <v>1451000000</v>
      </c>
      <c r="E180" s="108">
        <f>E181+E184</f>
        <v>9800000</v>
      </c>
      <c r="F180" s="108">
        <f>F181+F184</f>
        <v>0</v>
      </c>
      <c r="G180" s="108">
        <f>G181+G184</f>
        <v>9800000</v>
      </c>
      <c r="H180" s="108">
        <f>H181+H184</f>
        <v>1441200000</v>
      </c>
      <c r="I180" s="109"/>
    </row>
    <row r="181" spans="1:8" s="118" customFormat="1" ht="15">
      <c r="A181" s="116" t="s">
        <v>38</v>
      </c>
      <c r="B181" s="117" t="s">
        <v>8</v>
      </c>
      <c r="C181" s="67"/>
      <c r="D181" s="48">
        <f>SUM(D182:D183)</f>
        <v>1388000000</v>
      </c>
      <c r="E181" s="48">
        <f>SUM(E182:E183)</f>
        <v>9800000</v>
      </c>
      <c r="F181" s="48">
        <f>SUM(F182:F183)</f>
        <v>0</v>
      </c>
      <c r="G181" s="48">
        <f>SUM(G182:G183)</f>
        <v>9800000</v>
      </c>
      <c r="H181" s="48">
        <f>SUM(H182:H183)</f>
        <v>1378200000</v>
      </c>
    </row>
    <row r="182" spans="1:8" s="114" customFormat="1" ht="15">
      <c r="A182" s="47"/>
      <c r="B182" s="7" t="s">
        <v>78</v>
      </c>
      <c r="C182" s="47"/>
      <c r="D182" s="45">
        <v>1215000000</v>
      </c>
      <c r="E182" s="45">
        <f>F182+G182</f>
        <v>0</v>
      </c>
      <c r="F182" s="45">
        <v>0</v>
      </c>
      <c r="G182" s="45">
        <v>0</v>
      </c>
      <c r="H182" s="45">
        <f>D182-E182</f>
        <v>1215000000</v>
      </c>
    </row>
    <row r="183" spans="1:8" s="114" customFormat="1" ht="15">
      <c r="A183" s="47"/>
      <c r="B183" s="7" t="s">
        <v>311</v>
      </c>
      <c r="C183" s="47"/>
      <c r="D183" s="45">
        <v>173000000</v>
      </c>
      <c r="E183" s="45">
        <f>F183+G183</f>
        <v>9800000</v>
      </c>
      <c r="F183" s="45">
        <v>0</v>
      </c>
      <c r="G183" s="45">
        <v>9800000</v>
      </c>
      <c r="H183" s="45">
        <f>D183-E183</f>
        <v>163200000</v>
      </c>
    </row>
    <row r="184" spans="1:8" s="118" customFormat="1" ht="15">
      <c r="A184" s="116" t="s">
        <v>39</v>
      </c>
      <c r="B184" s="117" t="s">
        <v>11</v>
      </c>
      <c r="C184" s="67"/>
      <c r="D184" s="48">
        <f>D185+D187</f>
        <v>63000000</v>
      </c>
      <c r="E184" s="48">
        <f>E185+E187</f>
        <v>0</v>
      </c>
      <c r="F184" s="48">
        <f>F185+F187</f>
        <v>0</v>
      </c>
      <c r="G184" s="48">
        <f>G185+G187</f>
        <v>0</v>
      </c>
      <c r="H184" s="48">
        <f>H185+H187</f>
        <v>63000000</v>
      </c>
    </row>
    <row r="185" spans="1:8" s="114" customFormat="1" ht="15">
      <c r="A185" s="67"/>
      <c r="B185" s="9" t="s">
        <v>62</v>
      </c>
      <c r="C185" s="67"/>
      <c r="D185" s="48">
        <f>SUM(D186:D186)</f>
        <v>50000000</v>
      </c>
      <c r="E185" s="48">
        <f>SUM(E186:E186)</f>
        <v>0</v>
      </c>
      <c r="F185" s="48">
        <f>SUM(F186:F186)</f>
        <v>0</v>
      </c>
      <c r="G185" s="48">
        <f>SUM(G186:G186)</f>
        <v>0</v>
      </c>
      <c r="H185" s="48">
        <f>SUM(H186:H186)</f>
        <v>50000000</v>
      </c>
    </row>
    <row r="186" spans="1:8" s="114" customFormat="1" ht="15">
      <c r="A186" s="47"/>
      <c r="B186" s="22" t="s">
        <v>64</v>
      </c>
      <c r="C186" s="47"/>
      <c r="D186" s="45">
        <v>50000000</v>
      </c>
      <c r="E186" s="45">
        <f>F186+G186</f>
        <v>0</v>
      </c>
      <c r="F186" s="45">
        <v>0</v>
      </c>
      <c r="G186" s="45">
        <v>0</v>
      </c>
      <c r="H186" s="45">
        <f>D186-E186</f>
        <v>50000000</v>
      </c>
    </row>
    <row r="187" spans="1:8" s="114" customFormat="1" ht="15">
      <c r="A187" s="67"/>
      <c r="B187" s="23" t="s">
        <v>66</v>
      </c>
      <c r="C187" s="67"/>
      <c r="D187" s="48">
        <f aca="true" t="shared" si="6" ref="D187:H188">D188</f>
        <v>13000000</v>
      </c>
      <c r="E187" s="48">
        <f t="shared" si="6"/>
        <v>0</v>
      </c>
      <c r="F187" s="48">
        <f t="shared" si="6"/>
        <v>0</v>
      </c>
      <c r="G187" s="48">
        <f t="shared" si="6"/>
        <v>0</v>
      </c>
      <c r="H187" s="48">
        <f t="shared" si="6"/>
        <v>13000000</v>
      </c>
    </row>
    <row r="188" spans="1:8" s="114" customFormat="1" ht="15">
      <c r="A188" s="47"/>
      <c r="B188" s="21" t="s">
        <v>67</v>
      </c>
      <c r="C188" s="47"/>
      <c r="D188" s="45">
        <f t="shared" si="6"/>
        <v>13000000</v>
      </c>
      <c r="E188" s="45">
        <f t="shared" si="6"/>
        <v>0</v>
      </c>
      <c r="F188" s="45">
        <f t="shared" si="6"/>
        <v>0</v>
      </c>
      <c r="G188" s="45">
        <f t="shared" si="6"/>
        <v>0</v>
      </c>
      <c r="H188" s="45">
        <f t="shared" si="6"/>
        <v>13000000</v>
      </c>
    </row>
    <row r="189" spans="1:8" s="118" customFormat="1" ht="15">
      <c r="A189" s="67"/>
      <c r="B189" s="120" t="s">
        <v>312</v>
      </c>
      <c r="C189" s="67"/>
      <c r="D189" s="54">
        <v>13000000</v>
      </c>
      <c r="E189" s="54">
        <f>F189+G189</f>
        <v>0</v>
      </c>
      <c r="F189" s="54"/>
      <c r="G189" s="54">
        <v>0</v>
      </c>
      <c r="H189" s="54">
        <f>D189-E189</f>
        <v>13000000</v>
      </c>
    </row>
    <row r="190" spans="1:9" s="110" customFormat="1" ht="14.25">
      <c r="A190" s="106" t="s">
        <v>329</v>
      </c>
      <c r="B190" s="107" t="s">
        <v>330</v>
      </c>
      <c r="C190" s="106"/>
      <c r="D190" s="108">
        <f>D191+D194</f>
        <v>1290136839</v>
      </c>
      <c r="E190" s="108">
        <f>E191+E194</f>
        <v>6500000</v>
      </c>
      <c r="F190" s="108">
        <f>F191+F194</f>
        <v>0</v>
      </c>
      <c r="G190" s="108">
        <f>G191+G194</f>
        <v>6500000</v>
      </c>
      <c r="H190" s="108">
        <f>H191+H194</f>
        <v>1283636839</v>
      </c>
      <c r="I190" s="109"/>
    </row>
    <row r="191" spans="1:8" s="118" customFormat="1" ht="15">
      <c r="A191" s="116" t="s">
        <v>38</v>
      </c>
      <c r="B191" s="117" t="s">
        <v>8</v>
      </c>
      <c r="C191" s="67"/>
      <c r="D191" s="48">
        <f>SUM(D192:D193)</f>
        <v>1184947839</v>
      </c>
      <c r="E191" s="48">
        <f>SUM(E192:E193)</f>
        <v>3800000</v>
      </c>
      <c r="F191" s="48">
        <f>SUM(F192:F193)</f>
        <v>0</v>
      </c>
      <c r="G191" s="48">
        <f>SUM(G192:G193)</f>
        <v>3800000</v>
      </c>
      <c r="H191" s="48">
        <f>SUM(H192:H193)</f>
        <v>1181147839</v>
      </c>
    </row>
    <row r="192" spans="1:8" s="114" customFormat="1" ht="15">
      <c r="A192" s="47"/>
      <c r="B192" s="7" t="s">
        <v>78</v>
      </c>
      <c r="C192" s="47"/>
      <c r="D192" s="45">
        <v>1050846099</v>
      </c>
      <c r="E192" s="45">
        <f>F192+G192</f>
        <v>0</v>
      </c>
      <c r="F192" s="45">
        <v>0</v>
      </c>
      <c r="G192" s="45">
        <v>0</v>
      </c>
      <c r="H192" s="45">
        <f>D192-E192</f>
        <v>1050846099</v>
      </c>
    </row>
    <row r="193" spans="1:8" s="114" customFormat="1" ht="15">
      <c r="A193" s="47"/>
      <c r="B193" s="7" t="s">
        <v>311</v>
      </c>
      <c r="C193" s="47"/>
      <c r="D193" s="45">
        <v>134101740</v>
      </c>
      <c r="E193" s="45">
        <f>F193+G193</f>
        <v>3800000</v>
      </c>
      <c r="F193" s="45">
        <v>0</v>
      </c>
      <c r="G193" s="45">
        <v>3800000</v>
      </c>
      <c r="H193" s="45">
        <f>D193-E193</f>
        <v>130301740</v>
      </c>
    </row>
    <row r="194" spans="1:8" s="118" customFormat="1" ht="15">
      <c r="A194" s="116" t="s">
        <v>39</v>
      </c>
      <c r="B194" s="117" t="s">
        <v>11</v>
      </c>
      <c r="C194" s="67"/>
      <c r="D194" s="48">
        <f>D195+D197</f>
        <v>105189000</v>
      </c>
      <c r="E194" s="48">
        <f>E195+E197</f>
        <v>2700000</v>
      </c>
      <c r="F194" s="48">
        <f>F195+F197</f>
        <v>0</v>
      </c>
      <c r="G194" s="48">
        <f>G195+G197</f>
        <v>2700000</v>
      </c>
      <c r="H194" s="48">
        <f>H195+H197</f>
        <v>102489000</v>
      </c>
    </row>
    <row r="195" spans="1:8" s="114" customFormat="1" ht="15">
      <c r="A195" s="67"/>
      <c r="B195" s="9" t="s">
        <v>62</v>
      </c>
      <c r="C195" s="67"/>
      <c r="D195" s="48">
        <f>SUM(D196:D196)</f>
        <v>84189000</v>
      </c>
      <c r="E195" s="48">
        <f>SUM(E196:E196)</f>
        <v>0</v>
      </c>
      <c r="F195" s="48">
        <f>SUM(F196:F196)</f>
        <v>0</v>
      </c>
      <c r="G195" s="48">
        <f>SUM(G196:G196)</f>
        <v>0</v>
      </c>
      <c r="H195" s="48">
        <f>SUM(H196:H196)</f>
        <v>84189000</v>
      </c>
    </row>
    <row r="196" spans="1:8" s="114" customFormat="1" ht="15">
      <c r="A196" s="47"/>
      <c r="B196" s="22" t="s">
        <v>64</v>
      </c>
      <c r="C196" s="47"/>
      <c r="D196" s="45">
        <v>84189000</v>
      </c>
      <c r="E196" s="45">
        <f>F196+G196</f>
        <v>0</v>
      </c>
      <c r="F196" s="45">
        <v>0</v>
      </c>
      <c r="G196" s="45">
        <v>0</v>
      </c>
      <c r="H196" s="45">
        <f>D196-E196</f>
        <v>84189000</v>
      </c>
    </row>
    <row r="197" spans="1:8" s="114" customFormat="1" ht="15">
      <c r="A197" s="67"/>
      <c r="B197" s="23" t="s">
        <v>66</v>
      </c>
      <c r="C197" s="67"/>
      <c r="D197" s="48">
        <f aca="true" t="shared" si="7" ref="D197:H198">D198</f>
        <v>21000000</v>
      </c>
      <c r="E197" s="48">
        <f t="shared" si="7"/>
        <v>2700000</v>
      </c>
      <c r="F197" s="48">
        <f t="shared" si="7"/>
        <v>0</v>
      </c>
      <c r="G197" s="48">
        <f t="shared" si="7"/>
        <v>2700000</v>
      </c>
      <c r="H197" s="48">
        <f t="shared" si="7"/>
        <v>18300000</v>
      </c>
    </row>
    <row r="198" spans="1:8" s="114" customFormat="1" ht="15">
      <c r="A198" s="47"/>
      <c r="B198" s="21" t="s">
        <v>67</v>
      </c>
      <c r="C198" s="47"/>
      <c r="D198" s="45">
        <f t="shared" si="7"/>
        <v>21000000</v>
      </c>
      <c r="E198" s="45">
        <f t="shared" si="7"/>
        <v>2700000</v>
      </c>
      <c r="F198" s="45">
        <f t="shared" si="7"/>
        <v>0</v>
      </c>
      <c r="G198" s="45">
        <f t="shared" si="7"/>
        <v>2700000</v>
      </c>
      <c r="H198" s="45">
        <f t="shared" si="7"/>
        <v>18300000</v>
      </c>
    </row>
    <row r="199" spans="1:8" s="118" customFormat="1" ht="15">
      <c r="A199" s="67"/>
      <c r="B199" s="120" t="s">
        <v>331</v>
      </c>
      <c r="C199" s="67"/>
      <c r="D199" s="54">
        <v>21000000</v>
      </c>
      <c r="E199" s="54">
        <f>F199+G199</f>
        <v>2700000</v>
      </c>
      <c r="F199" s="54"/>
      <c r="G199" s="54">
        <v>2700000</v>
      </c>
      <c r="H199" s="54">
        <f>D199-E199</f>
        <v>18300000</v>
      </c>
    </row>
    <row r="200" spans="1:9" s="110" customFormat="1" ht="14.25">
      <c r="A200" s="106" t="s">
        <v>332</v>
      </c>
      <c r="B200" s="107" t="s">
        <v>333</v>
      </c>
      <c r="C200" s="106"/>
      <c r="D200" s="108">
        <f>D201+D204</f>
        <v>313846900</v>
      </c>
      <c r="E200" s="108">
        <f>E201+E204</f>
        <v>0</v>
      </c>
      <c r="F200" s="108">
        <f>F201+F204</f>
        <v>0</v>
      </c>
      <c r="G200" s="108">
        <f>G201+G204</f>
        <v>0</v>
      </c>
      <c r="H200" s="108">
        <f>H201+H204</f>
        <v>313846900</v>
      </c>
      <c r="I200" s="109"/>
    </row>
    <row r="201" spans="1:8" s="118" customFormat="1" ht="15">
      <c r="A201" s="116" t="s">
        <v>38</v>
      </c>
      <c r="B201" s="117" t="s">
        <v>8</v>
      </c>
      <c r="C201" s="67"/>
      <c r="D201" s="48">
        <f>SUM(D202:D203)</f>
        <v>298035900</v>
      </c>
      <c r="E201" s="48">
        <f>SUM(E202:E203)</f>
        <v>0</v>
      </c>
      <c r="F201" s="48">
        <f>SUM(F202:F203)</f>
        <v>0</v>
      </c>
      <c r="G201" s="48">
        <f>SUM(G202:G203)</f>
        <v>0</v>
      </c>
      <c r="H201" s="48">
        <f>SUM(H202:H203)</f>
        <v>298035900</v>
      </c>
    </row>
    <row r="202" spans="1:8" s="114" customFormat="1" ht="15">
      <c r="A202" s="47"/>
      <c r="B202" s="7" t="s">
        <v>78</v>
      </c>
      <c r="C202" s="47"/>
      <c r="D202" s="45">
        <v>243853600</v>
      </c>
      <c r="E202" s="45">
        <f>F202+G202</f>
        <v>0</v>
      </c>
      <c r="F202" s="45">
        <v>0</v>
      </c>
      <c r="G202" s="45">
        <v>0</v>
      </c>
      <c r="H202" s="45">
        <f>D202-E202</f>
        <v>243853600</v>
      </c>
    </row>
    <row r="203" spans="1:8" s="114" customFormat="1" ht="15">
      <c r="A203" s="47"/>
      <c r="B203" s="7" t="s">
        <v>311</v>
      </c>
      <c r="C203" s="47"/>
      <c r="D203" s="45">
        <v>54182300</v>
      </c>
      <c r="E203" s="45">
        <f>F203+G203</f>
        <v>0</v>
      </c>
      <c r="F203" s="45">
        <v>0</v>
      </c>
      <c r="G203" s="45">
        <v>0</v>
      </c>
      <c r="H203" s="45">
        <f>D203-E203</f>
        <v>54182300</v>
      </c>
    </row>
    <row r="204" spans="1:8" s="118" customFormat="1" ht="15">
      <c r="A204" s="116" t="s">
        <v>39</v>
      </c>
      <c r="B204" s="117" t="s">
        <v>11</v>
      </c>
      <c r="C204" s="67"/>
      <c r="D204" s="48">
        <f>D205</f>
        <v>15811000</v>
      </c>
      <c r="E204" s="48">
        <f>E205</f>
        <v>0</v>
      </c>
      <c r="F204" s="48">
        <f>F205</f>
        <v>0</v>
      </c>
      <c r="G204" s="48">
        <f>G205</f>
        <v>0</v>
      </c>
      <c r="H204" s="48">
        <f>H205</f>
        <v>15811000</v>
      </c>
    </row>
    <row r="205" spans="1:8" s="114" customFormat="1" ht="15">
      <c r="A205" s="67"/>
      <c r="B205" s="9" t="s">
        <v>62</v>
      </c>
      <c r="C205" s="67"/>
      <c r="D205" s="48">
        <f>SUM(D206:D206)</f>
        <v>15811000</v>
      </c>
      <c r="E205" s="48">
        <f>SUM(E206:E206)</f>
        <v>0</v>
      </c>
      <c r="F205" s="48">
        <f>SUM(F206:F206)</f>
        <v>0</v>
      </c>
      <c r="G205" s="48">
        <f>SUM(G206:G206)</f>
        <v>0</v>
      </c>
      <c r="H205" s="48">
        <f>SUM(H206:H206)</f>
        <v>15811000</v>
      </c>
    </row>
    <row r="206" spans="1:8" s="114" customFormat="1" ht="15">
      <c r="A206" s="47"/>
      <c r="B206" s="22" t="s">
        <v>64</v>
      </c>
      <c r="C206" s="47"/>
      <c r="D206" s="45">
        <v>15811000</v>
      </c>
      <c r="E206" s="45">
        <f>F206+G206</f>
        <v>0</v>
      </c>
      <c r="F206" s="45">
        <v>0</v>
      </c>
      <c r="G206" s="45">
        <v>0</v>
      </c>
      <c r="H206" s="45">
        <f>D206-E206</f>
        <v>15811000</v>
      </c>
    </row>
    <row r="207" spans="1:9" s="110" customFormat="1" ht="14.25">
      <c r="A207" s="106" t="s">
        <v>334</v>
      </c>
      <c r="B207" s="107" t="s">
        <v>335</v>
      </c>
      <c r="C207" s="106"/>
      <c r="D207" s="108">
        <f>D208+D211</f>
        <v>224977161</v>
      </c>
      <c r="E207" s="108">
        <f>E208+E211</f>
        <v>0</v>
      </c>
      <c r="F207" s="108">
        <f>F208+F211</f>
        <v>0</v>
      </c>
      <c r="G207" s="108">
        <f>G208+G211</f>
        <v>0</v>
      </c>
      <c r="H207" s="108">
        <f>H208+H211</f>
        <v>224977161</v>
      </c>
      <c r="I207" s="109"/>
    </row>
    <row r="208" spans="1:8" s="118" customFormat="1" ht="15">
      <c r="A208" s="116" t="s">
        <v>38</v>
      </c>
      <c r="B208" s="117" t="s">
        <v>8</v>
      </c>
      <c r="C208" s="67"/>
      <c r="D208" s="48">
        <f>SUM(D209:D210)</f>
        <v>224977161</v>
      </c>
      <c r="E208" s="48">
        <f>SUM(E209:E210)</f>
        <v>0</v>
      </c>
      <c r="F208" s="48">
        <f>SUM(F209:F210)</f>
        <v>0</v>
      </c>
      <c r="G208" s="48">
        <f>SUM(G209:G210)</f>
        <v>0</v>
      </c>
      <c r="H208" s="48">
        <f>SUM(H209:H210)</f>
        <v>224977161</v>
      </c>
    </row>
    <row r="209" spans="1:8" s="114" customFormat="1" ht="15">
      <c r="A209" s="47"/>
      <c r="B209" s="7" t="s">
        <v>78</v>
      </c>
      <c r="C209" s="47"/>
      <c r="D209" s="45">
        <v>177261201</v>
      </c>
      <c r="E209" s="45">
        <f>F209+G209</f>
        <v>0</v>
      </c>
      <c r="F209" s="45">
        <v>0</v>
      </c>
      <c r="G209" s="45">
        <v>0</v>
      </c>
      <c r="H209" s="45">
        <f>D209-E209</f>
        <v>177261201</v>
      </c>
    </row>
    <row r="210" spans="1:8" s="114" customFormat="1" ht="15">
      <c r="A210" s="47"/>
      <c r="B210" s="7" t="s">
        <v>311</v>
      </c>
      <c r="C210" s="47"/>
      <c r="D210" s="45">
        <v>47715960</v>
      </c>
      <c r="E210" s="45">
        <f>F210+G210</f>
        <v>0</v>
      </c>
      <c r="F210" s="45">
        <v>0</v>
      </c>
      <c r="G210" s="45">
        <v>0</v>
      </c>
      <c r="H210" s="45">
        <f>D210-E210</f>
        <v>47715960</v>
      </c>
    </row>
    <row r="211" spans="1:8" s="118" customFormat="1" ht="15">
      <c r="A211" s="116" t="s">
        <v>39</v>
      </c>
      <c r="B211" s="117" t="s">
        <v>11</v>
      </c>
      <c r="C211" s="67"/>
      <c r="D211" s="48">
        <f>D212</f>
        <v>0</v>
      </c>
      <c r="E211" s="48">
        <f>E212</f>
        <v>0</v>
      </c>
      <c r="F211" s="48">
        <f>F212</f>
        <v>0</v>
      </c>
      <c r="G211" s="48">
        <f>G212</f>
        <v>0</v>
      </c>
      <c r="H211" s="48">
        <f>H212</f>
        <v>0</v>
      </c>
    </row>
    <row r="212" spans="1:8" s="114" customFormat="1" ht="15">
      <c r="A212" s="67"/>
      <c r="B212" s="9" t="s">
        <v>62</v>
      </c>
      <c r="C212" s="67"/>
      <c r="D212" s="48">
        <f>SUM(D213:D213)</f>
        <v>0</v>
      </c>
      <c r="E212" s="48">
        <f>SUM(E213:E213)</f>
        <v>0</v>
      </c>
      <c r="F212" s="48">
        <f>SUM(F213:F213)</f>
        <v>0</v>
      </c>
      <c r="G212" s="48">
        <f>SUM(G213:G213)</f>
        <v>0</v>
      </c>
      <c r="H212" s="48">
        <f>SUM(H213:H213)</f>
        <v>0</v>
      </c>
    </row>
    <row r="213" spans="1:8" s="114" customFormat="1" ht="15">
      <c r="A213" s="47"/>
      <c r="B213" s="22" t="s">
        <v>64</v>
      </c>
      <c r="C213" s="47"/>
      <c r="D213" s="45">
        <v>0</v>
      </c>
      <c r="E213" s="45">
        <f>F213+G213</f>
        <v>0</v>
      </c>
      <c r="F213" s="45">
        <v>0</v>
      </c>
      <c r="G213" s="45">
        <v>0</v>
      </c>
      <c r="H213" s="45">
        <f>D213-E213</f>
        <v>0</v>
      </c>
    </row>
    <row r="214" spans="1:9" s="4" customFormat="1" ht="14.25">
      <c r="A214" s="49" t="s">
        <v>79</v>
      </c>
      <c r="B214" s="43" t="s">
        <v>300</v>
      </c>
      <c r="C214" s="49"/>
      <c r="D214" s="42">
        <f>D215+D216</f>
        <v>88199478000</v>
      </c>
      <c r="E214" s="42">
        <f>E215+E216</f>
        <v>2442000000</v>
      </c>
      <c r="F214" s="42">
        <f>F215+F216</f>
        <v>162000000</v>
      </c>
      <c r="G214" s="42">
        <f>G215+G216</f>
        <v>2280000000</v>
      </c>
      <c r="H214" s="42">
        <f>H215+H216</f>
        <v>85757478000</v>
      </c>
      <c r="I214" s="51"/>
    </row>
    <row r="215" spans="1:9" s="4" customFormat="1" ht="14.25">
      <c r="A215" s="43"/>
      <c r="B215" s="43" t="s">
        <v>83</v>
      </c>
      <c r="C215" s="49"/>
      <c r="D215" s="42">
        <f aca="true" t="shared" si="8" ref="D215:H216">D218+D314+D576+D605+D617</f>
        <v>20966000000</v>
      </c>
      <c r="E215" s="42">
        <f t="shared" si="8"/>
        <v>207000000</v>
      </c>
      <c r="F215" s="42">
        <f t="shared" si="8"/>
        <v>0</v>
      </c>
      <c r="G215" s="42">
        <f t="shared" si="8"/>
        <v>207000000</v>
      </c>
      <c r="H215" s="42">
        <f t="shared" si="8"/>
        <v>20759000000</v>
      </c>
      <c r="I215" s="51"/>
    </row>
    <row r="216" spans="1:9" s="4" customFormat="1" ht="14.25">
      <c r="A216" s="49"/>
      <c r="B216" s="43" t="s">
        <v>147</v>
      </c>
      <c r="C216" s="49"/>
      <c r="D216" s="42">
        <f t="shared" si="8"/>
        <v>67233478000</v>
      </c>
      <c r="E216" s="42">
        <f t="shared" si="8"/>
        <v>2235000000</v>
      </c>
      <c r="F216" s="42">
        <f t="shared" si="8"/>
        <v>162000000</v>
      </c>
      <c r="G216" s="42">
        <f t="shared" si="8"/>
        <v>2073000000</v>
      </c>
      <c r="H216" s="42">
        <f t="shared" si="8"/>
        <v>64998478000</v>
      </c>
      <c r="I216" s="63"/>
    </row>
    <row r="217" spans="1:9" ht="15">
      <c r="A217" s="49" t="s">
        <v>80</v>
      </c>
      <c r="B217" s="43" t="s">
        <v>81</v>
      </c>
      <c r="C217" s="49"/>
      <c r="D217" s="42">
        <f>D218+D219</f>
        <v>35837000000</v>
      </c>
      <c r="E217" s="42">
        <f>E218+E219</f>
        <v>1919000000</v>
      </c>
      <c r="F217" s="42">
        <f>F218+F219</f>
        <v>65000000</v>
      </c>
      <c r="G217" s="42">
        <f>G218+G219</f>
        <v>1854000000</v>
      </c>
      <c r="H217" s="42">
        <f>H218+H219</f>
        <v>33918000000</v>
      </c>
      <c r="I217" s="46"/>
    </row>
    <row r="218" spans="1:9" ht="15">
      <c r="A218" s="49"/>
      <c r="B218" s="43" t="s">
        <v>83</v>
      </c>
      <c r="C218" s="49"/>
      <c r="D218" s="42">
        <f>D221+D229+D236+D243+D252+D268+D274+D297+D302+D306+D310</f>
        <v>7584000000</v>
      </c>
      <c r="E218" s="42">
        <f>E221+E229+E236+E243+E252+E268+E274+E297+E302+E306+E310</f>
        <v>81000000</v>
      </c>
      <c r="F218" s="42">
        <f>F221+F229+F236+F243+F252+F268+F274+F297+F302+F306+F310</f>
        <v>0</v>
      </c>
      <c r="G218" s="42">
        <f>G221+G229+G236+G243+G252+G268+G274+G297+G302+G306+G310</f>
        <v>81000000</v>
      </c>
      <c r="H218" s="42">
        <f>H221+H229+H236+H243+H252+H268+H274+H297+H302+H306+H310</f>
        <v>7503000000</v>
      </c>
      <c r="I218" s="46"/>
    </row>
    <row r="219" spans="1:9" ht="15">
      <c r="A219" s="49"/>
      <c r="B219" s="43" t="s">
        <v>147</v>
      </c>
      <c r="C219" s="49"/>
      <c r="D219" s="42">
        <f>D222+D232+D237+D246+D255+D269+D277+D300+D303+D307+D311</f>
        <v>28253000000</v>
      </c>
      <c r="E219" s="42">
        <f>E222+E232+E237+E246+E255+E269+E277+E300+E303+E307+E311</f>
        <v>1838000000</v>
      </c>
      <c r="F219" s="42">
        <f>F222+F232+F237+F246+F255+F269+F277+F300+F303+F307+F311</f>
        <v>65000000</v>
      </c>
      <c r="G219" s="42">
        <f>G222+G232+G237+G246+G255+G269+G277+G300+G303+G307+G311</f>
        <v>1773000000</v>
      </c>
      <c r="H219" s="42">
        <f>H222+H232+H237+H246+H255+H269+H277+H300+H303+H307+H311</f>
        <v>26415000000</v>
      </c>
      <c r="I219" s="46"/>
    </row>
    <row r="220" spans="1:9" s="4" customFormat="1" ht="14.25">
      <c r="A220" s="49">
        <v>1</v>
      </c>
      <c r="B220" s="43" t="s">
        <v>4</v>
      </c>
      <c r="C220" s="49" t="s">
        <v>82</v>
      </c>
      <c r="D220" s="42">
        <f>D221+D222</f>
        <v>15830000000</v>
      </c>
      <c r="E220" s="42">
        <f>E221+E222</f>
        <v>1544000000</v>
      </c>
      <c r="F220" s="42">
        <f>F221+F222</f>
        <v>0</v>
      </c>
      <c r="G220" s="42">
        <f>G221+G222</f>
        <v>1544000000</v>
      </c>
      <c r="H220" s="42">
        <f>H221+H222</f>
        <v>14286000000</v>
      </c>
      <c r="I220" s="51"/>
    </row>
    <row r="221" spans="1:9" s="104" customFormat="1" ht="15">
      <c r="A221" s="141" t="s">
        <v>38</v>
      </c>
      <c r="B221" s="142" t="s">
        <v>249</v>
      </c>
      <c r="C221" s="100"/>
      <c r="D221" s="143">
        <v>0</v>
      </c>
      <c r="E221" s="143">
        <v>0</v>
      </c>
      <c r="F221" s="143">
        <v>0</v>
      </c>
      <c r="G221" s="143">
        <v>0</v>
      </c>
      <c r="H221" s="143">
        <v>0</v>
      </c>
      <c r="I221" s="103"/>
    </row>
    <row r="222" spans="1:9" s="104" customFormat="1" ht="15">
      <c r="A222" s="141" t="s">
        <v>39</v>
      </c>
      <c r="B222" s="142" t="s">
        <v>250</v>
      </c>
      <c r="C222" s="100"/>
      <c r="D222" s="143">
        <f>SUM(D223:D227)</f>
        <v>15830000000</v>
      </c>
      <c r="E222" s="143">
        <f>SUM(E223:E227)</f>
        <v>1544000000</v>
      </c>
      <c r="F222" s="143">
        <f>SUM(F223:F227)</f>
        <v>0</v>
      </c>
      <c r="G222" s="143">
        <f>SUM(G223:G227)</f>
        <v>1544000000</v>
      </c>
      <c r="H222" s="143">
        <f>SUM(H223:H227)</f>
        <v>14286000000</v>
      </c>
      <c r="I222" s="103"/>
    </row>
    <row r="223" spans="1:9" s="12" customFormat="1" ht="30">
      <c r="A223" s="47"/>
      <c r="B223" s="7" t="s">
        <v>84</v>
      </c>
      <c r="C223" s="47"/>
      <c r="D223" s="45">
        <v>90000000</v>
      </c>
      <c r="E223" s="45">
        <f>F223+G223</f>
        <v>9000000</v>
      </c>
      <c r="F223" s="45">
        <v>0</v>
      </c>
      <c r="G223" s="45">
        <v>9000000</v>
      </c>
      <c r="H223" s="45">
        <f>D223-E223</f>
        <v>81000000</v>
      </c>
      <c r="I223" s="46"/>
    </row>
    <row r="224" spans="1:9" s="12" customFormat="1" ht="30">
      <c r="A224" s="47"/>
      <c r="B224" s="7" t="s">
        <v>85</v>
      </c>
      <c r="C224" s="47"/>
      <c r="D224" s="45">
        <v>450000000</v>
      </c>
      <c r="E224" s="45">
        <f>F224+G224</f>
        <v>35000000</v>
      </c>
      <c r="F224" s="45">
        <v>0</v>
      </c>
      <c r="G224" s="45">
        <v>35000000</v>
      </c>
      <c r="H224" s="45">
        <f>D224-E224</f>
        <v>415000000</v>
      </c>
      <c r="I224" s="46"/>
    </row>
    <row r="225" spans="1:9" ht="15">
      <c r="A225" s="47"/>
      <c r="B225" s="7" t="s">
        <v>86</v>
      </c>
      <c r="C225" s="47"/>
      <c r="D225" s="45">
        <v>45000000</v>
      </c>
      <c r="E225" s="45">
        <f>F225+G225</f>
        <v>0</v>
      </c>
      <c r="F225" s="45"/>
      <c r="G225" s="45"/>
      <c r="H225" s="45">
        <f>D225-E225</f>
        <v>45000000</v>
      </c>
      <c r="I225" s="46"/>
    </row>
    <row r="226" spans="1:9" ht="30">
      <c r="A226" s="47"/>
      <c r="B226" s="7" t="s">
        <v>87</v>
      </c>
      <c r="C226" s="47"/>
      <c r="D226" s="45">
        <v>45000000</v>
      </c>
      <c r="E226" s="45">
        <f>F226+G226</f>
        <v>0</v>
      </c>
      <c r="F226" s="45">
        <v>0</v>
      </c>
      <c r="G226" s="45"/>
      <c r="H226" s="45">
        <f>D226-E226</f>
        <v>45000000</v>
      </c>
      <c r="I226" s="46"/>
    </row>
    <row r="227" spans="1:9" ht="45">
      <c r="A227" s="47"/>
      <c r="B227" s="30" t="s">
        <v>88</v>
      </c>
      <c r="C227" s="47"/>
      <c r="D227" s="45">
        <v>15200000000</v>
      </c>
      <c r="E227" s="45">
        <f>F227+G227</f>
        <v>1500000000</v>
      </c>
      <c r="F227" s="45">
        <v>0</v>
      </c>
      <c r="G227" s="45">
        <v>1500000000</v>
      </c>
      <c r="H227" s="45">
        <f>D227-E227</f>
        <v>13700000000</v>
      </c>
      <c r="I227" s="46"/>
    </row>
    <row r="228" spans="1:9" s="4" customFormat="1" ht="14.25">
      <c r="A228" s="49">
        <v>2</v>
      </c>
      <c r="B228" s="43" t="s">
        <v>89</v>
      </c>
      <c r="C228" s="49" t="s">
        <v>82</v>
      </c>
      <c r="D228" s="42">
        <f>D229+D232</f>
        <v>633000000</v>
      </c>
      <c r="E228" s="42">
        <f>E229+E232</f>
        <v>58000000</v>
      </c>
      <c r="F228" s="42">
        <f>F229+F232</f>
        <v>20000000</v>
      </c>
      <c r="G228" s="42">
        <f>G229+G232</f>
        <v>38000000</v>
      </c>
      <c r="H228" s="42">
        <f>H229+H232</f>
        <v>575000000</v>
      </c>
      <c r="I228" s="63"/>
    </row>
    <row r="229" spans="1:9" s="104" customFormat="1" ht="15">
      <c r="A229" s="141" t="s">
        <v>38</v>
      </c>
      <c r="B229" s="144" t="s">
        <v>93</v>
      </c>
      <c r="C229" s="100"/>
      <c r="D229" s="143">
        <f>SUM(D230:D231)</f>
        <v>228000000</v>
      </c>
      <c r="E229" s="143">
        <f>SUM(E230:E231)</f>
        <v>2000000</v>
      </c>
      <c r="F229" s="143">
        <f>SUM(F230:F231)</f>
        <v>0</v>
      </c>
      <c r="G229" s="143">
        <f>SUM(G230:G231)</f>
        <v>2000000</v>
      </c>
      <c r="H229" s="143">
        <f>SUM(H230:H231)</f>
        <v>226000000</v>
      </c>
      <c r="I229" s="103"/>
    </row>
    <row r="230" spans="1:9" ht="15">
      <c r="A230" s="47"/>
      <c r="B230" s="7" t="s">
        <v>9</v>
      </c>
      <c r="C230" s="47"/>
      <c r="D230" s="45">
        <v>188000000</v>
      </c>
      <c r="E230" s="45">
        <f>F230+G230</f>
        <v>0</v>
      </c>
      <c r="F230" s="45">
        <v>0</v>
      </c>
      <c r="G230" s="45">
        <v>0</v>
      </c>
      <c r="H230" s="45">
        <f>D230-E230</f>
        <v>188000000</v>
      </c>
      <c r="I230" s="46"/>
    </row>
    <row r="231" spans="1:9" ht="15">
      <c r="A231" s="47"/>
      <c r="B231" s="11" t="s">
        <v>90</v>
      </c>
      <c r="C231" s="47"/>
      <c r="D231" s="45">
        <v>40000000</v>
      </c>
      <c r="E231" s="45">
        <f>F231+G231</f>
        <v>2000000</v>
      </c>
      <c r="F231" s="45">
        <v>0</v>
      </c>
      <c r="G231" s="45">
        <v>2000000</v>
      </c>
      <c r="H231" s="45">
        <f>D231-E231</f>
        <v>38000000</v>
      </c>
      <c r="I231" s="46"/>
    </row>
    <row r="232" spans="1:9" s="104" customFormat="1" ht="15">
      <c r="A232" s="141" t="s">
        <v>39</v>
      </c>
      <c r="B232" s="144" t="s">
        <v>140</v>
      </c>
      <c r="C232" s="100"/>
      <c r="D232" s="143">
        <f>SUM(D233:D234)</f>
        <v>405000000</v>
      </c>
      <c r="E232" s="143">
        <f>SUM(E233:E234)</f>
        <v>56000000</v>
      </c>
      <c r="F232" s="143">
        <f>SUM(F233:F234)</f>
        <v>20000000</v>
      </c>
      <c r="G232" s="143">
        <f>SUM(G233:G234)</f>
        <v>36000000</v>
      </c>
      <c r="H232" s="143">
        <f>SUM(H233:H234)</f>
        <v>349000000</v>
      </c>
      <c r="I232" s="103"/>
    </row>
    <row r="233" spans="1:9" ht="15">
      <c r="A233" s="47"/>
      <c r="B233" s="31" t="s">
        <v>91</v>
      </c>
      <c r="C233" s="47"/>
      <c r="D233" s="45">
        <v>45000000</v>
      </c>
      <c r="E233" s="45">
        <f>F233+G233</f>
        <v>22000000</v>
      </c>
      <c r="F233" s="45">
        <v>20000000</v>
      </c>
      <c r="G233" s="45">
        <v>2000000</v>
      </c>
      <c r="H233" s="45">
        <f>D233-E233</f>
        <v>23000000</v>
      </c>
      <c r="I233" s="46"/>
    </row>
    <row r="234" spans="1:9" ht="30">
      <c r="A234" s="47"/>
      <c r="B234" s="11" t="s">
        <v>92</v>
      </c>
      <c r="C234" s="47"/>
      <c r="D234" s="45">
        <v>360000000</v>
      </c>
      <c r="E234" s="45">
        <f>F234+G234</f>
        <v>34000000</v>
      </c>
      <c r="F234" s="45">
        <v>0</v>
      </c>
      <c r="G234" s="45">
        <v>34000000</v>
      </c>
      <c r="H234" s="45">
        <f>D234-E234</f>
        <v>326000000</v>
      </c>
      <c r="I234" s="46"/>
    </row>
    <row r="235" spans="1:9" s="17" customFormat="1" ht="14.25">
      <c r="A235" s="49">
        <v>3</v>
      </c>
      <c r="B235" s="43" t="s">
        <v>29</v>
      </c>
      <c r="C235" s="49" t="s">
        <v>99</v>
      </c>
      <c r="D235" s="42">
        <f>D236+D237</f>
        <v>1662000000</v>
      </c>
      <c r="E235" s="42">
        <f>E236+E237</f>
        <v>52000000</v>
      </c>
      <c r="F235" s="42">
        <f>F236+F237</f>
        <v>0</v>
      </c>
      <c r="G235" s="42">
        <f>G236+G237</f>
        <v>52000000</v>
      </c>
      <c r="H235" s="42">
        <f>H236+H237</f>
        <v>1610000000</v>
      </c>
      <c r="I235" s="63"/>
    </row>
    <row r="236" spans="1:9" s="104" customFormat="1" ht="15">
      <c r="A236" s="141" t="s">
        <v>38</v>
      </c>
      <c r="B236" s="144" t="s">
        <v>94</v>
      </c>
      <c r="C236" s="100"/>
      <c r="D236" s="143">
        <v>0</v>
      </c>
      <c r="E236" s="143">
        <v>0</v>
      </c>
      <c r="F236" s="143">
        <v>0</v>
      </c>
      <c r="G236" s="143">
        <v>0</v>
      </c>
      <c r="H236" s="143">
        <f>D236-E236</f>
        <v>0</v>
      </c>
      <c r="I236" s="103"/>
    </row>
    <row r="237" spans="1:9" s="104" customFormat="1" ht="15">
      <c r="A237" s="141" t="s">
        <v>39</v>
      </c>
      <c r="B237" s="144" t="s">
        <v>140</v>
      </c>
      <c r="C237" s="100"/>
      <c r="D237" s="143">
        <f>SUM(D238:D241)</f>
        <v>1662000000</v>
      </c>
      <c r="E237" s="143">
        <f>SUM(E238:E241)</f>
        <v>52000000</v>
      </c>
      <c r="F237" s="143">
        <f>SUM(F238:F241)</f>
        <v>0</v>
      </c>
      <c r="G237" s="143">
        <f>SUM(G238:G241)</f>
        <v>52000000</v>
      </c>
      <c r="H237" s="143">
        <f>SUM(H238:H241)</f>
        <v>1610000000</v>
      </c>
      <c r="I237" s="103"/>
    </row>
    <row r="238" spans="1:9" ht="15">
      <c r="A238" s="47"/>
      <c r="B238" s="14" t="s">
        <v>95</v>
      </c>
      <c r="C238" s="47"/>
      <c r="D238" s="45">
        <v>144000000</v>
      </c>
      <c r="E238" s="45">
        <f>F238+G238</f>
        <v>0</v>
      </c>
      <c r="F238" s="45">
        <v>0</v>
      </c>
      <c r="G238" s="45">
        <v>0</v>
      </c>
      <c r="H238" s="45">
        <f>D238-E238</f>
        <v>144000000</v>
      </c>
      <c r="I238" s="46"/>
    </row>
    <row r="239" spans="1:9" ht="30">
      <c r="A239" s="47"/>
      <c r="B239" s="7" t="s">
        <v>96</v>
      </c>
      <c r="C239" s="47"/>
      <c r="D239" s="45">
        <v>1000000000</v>
      </c>
      <c r="E239" s="45">
        <f>F239+G239</f>
        <v>0</v>
      </c>
      <c r="F239" s="45"/>
      <c r="G239" s="45"/>
      <c r="H239" s="45">
        <f>D239-E239</f>
        <v>1000000000</v>
      </c>
      <c r="I239" s="46"/>
    </row>
    <row r="240" spans="1:9" ht="30">
      <c r="A240" s="47"/>
      <c r="B240" s="7" t="s">
        <v>97</v>
      </c>
      <c r="C240" s="47"/>
      <c r="D240" s="45">
        <v>18000000</v>
      </c>
      <c r="E240" s="45">
        <f>F240+G240</f>
        <v>2000000</v>
      </c>
      <c r="F240" s="45">
        <v>0</v>
      </c>
      <c r="G240" s="45">
        <v>2000000</v>
      </c>
      <c r="H240" s="45">
        <f>D240-E240</f>
        <v>16000000</v>
      </c>
      <c r="I240" s="46"/>
    </row>
    <row r="241" spans="1:9" ht="60">
      <c r="A241" s="47"/>
      <c r="B241" s="7" t="s">
        <v>98</v>
      </c>
      <c r="C241" s="47"/>
      <c r="D241" s="45">
        <v>500000000</v>
      </c>
      <c r="E241" s="45">
        <f>F241+G241</f>
        <v>50000000</v>
      </c>
      <c r="F241" s="45">
        <v>0</v>
      </c>
      <c r="G241" s="45">
        <v>50000000</v>
      </c>
      <c r="H241" s="45">
        <f>D241-E241</f>
        <v>450000000</v>
      </c>
      <c r="I241" s="46"/>
    </row>
    <row r="242" spans="1:9" s="4" customFormat="1" ht="14.25">
      <c r="A242" s="49">
        <v>4</v>
      </c>
      <c r="B242" s="43" t="s">
        <v>32</v>
      </c>
      <c r="C242" s="49" t="s">
        <v>82</v>
      </c>
      <c r="D242" s="42">
        <f>D243+D246</f>
        <v>1760000000</v>
      </c>
      <c r="E242" s="42">
        <f>E243+E246</f>
        <v>22000000</v>
      </c>
      <c r="F242" s="42">
        <f>F243+F246</f>
        <v>0</v>
      </c>
      <c r="G242" s="42">
        <f>G243+G246</f>
        <v>22000000</v>
      </c>
      <c r="H242" s="42">
        <f>H243+H246</f>
        <v>1738000000</v>
      </c>
      <c r="I242" s="63"/>
    </row>
    <row r="243" spans="1:9" s="104" customFormat="1" ht="15">
      <c r="A243" s="141" t="s">
        <v>38</v>
      </c>
      <c r="B243" s="144" t="s">
        <v>94</v>
      </c>
      <c r="C243" s="100"/>
      <c r="D243" s="143">
        <f>SUM(D244:D245)</f>
        <v>1080000000</v>
      </c>
      <c r="E243" s="143">
        <f>SUM(E244:E245)</f>
        <v>13000000</v>
      </c>
      <c r="F243" s="143">
        <f>SUM(F244:F245)</f>
        <v>0</v>
      </c>
      <c r="G243" s="143">
        <f>SUM(G244:G245)</f>
        <v>13000000</v>
      </c>
      <c r="H243" s="143">
        <f>SUM(H244:H245)</f>
        <v>1067000000</v>
      </c>
      <c r="I243" s="103"/>
    </row>
    <row r="244" spans="1:9" ht="15">
      <c r="A244" s="47"/>
      <c r="B244" s="7" t="s">
        <v>9</v>
      </c>
      <c r="C244" s="47"/>
      <c r="D244" s="45">
        <v>875000000</v>
      </c>
      <c r="E244" s="45">
        <f>F244+G244</f>
        <v>0</v>
      </c>
      <c r="F244" s="45">
        <v>0</v>
      </c>
      <c r="G244" s="45">
        <v>0</v>
      </c>
      <c r="H244" s="45">
        <f>D244-E244</f>
        <v>875000000</v>
      </c>
      <c r="I244" s="46"/>
    </row>
    <row r="245" spans="1:9" ht="15">
      <c r="A245" s="47"/>
      <c r="B245" s="7" t="s">
        <v>100</v>
      </c>
      <c r="C245" s="47"/>
      <c r="D245" s="45">
        <v>205000000</v>
      </c>
      <c r="E245" s="45">
        <f>F245+G245</f>
        <v>13000000</v>
      </c>
      <c r="F245" s="45">
        <v>0</v>
      </c>
      <c r="G245" s="45">
        <v>13000000</v>
      </c>
      <c r="H245" s="45">
        <f>D245-E245</f>
        <v>192000000</v>
      </c>
      <c r="I245" s="46"/>
    </row>
    <row r="246" spans="1:9" s="104" customFormat="1" ht="15">
      <c r="A246" s="141" t="s">
        <v>39</v>
      </c>
      <c r="B246" s="144" t="s">
        <v>140</v>
      </c>
      <c r="C246" s="100"/>
      <c r="D246" s="143">
        <f>SUM(D247:D250)</f>
        <v>680000000</v>
      </c>
      <c r="E246" s="143">
        <f>SUM(E247:E250)</f>
        <v>9000000</v>
      </c>
      <c r="F246" s="143">
        <f>SUM(F247:F250)</f>
        <v>0</v>
      </c>
      <c r="G246" s="143">
        <f>SUM(G247:G250)</f>
        <v>9000000</v>
      </c>
      <c r="H246" s="143">
        <f>SUM(H247:H250)</f>
        <v>671000000</v>
      </c>
      <c r="I246" s="103"/>
    </row>
    <row r="247" spans="1:9" ht="15">
      <c r="A247" s="47"/>
      <c r="B247" s="32" t="s">
        <v>101</v>
      </c>
      <c r="C247" s="47"/>
      <c r="D247" s="45">
        <v>90000000</v>
      </c>
      <c r="E247" s="45">
        <f>F247+G247</f>
        <v>9000000</v>
      </c>
      <c r="F247" s="45">
        <v>0</v>
      </c>
      <c r="G247" s="45">
        <v>9000000</v>
      </c>
      <c r="H247" s="45">
        <f>D247-E247</f>
        <v>81000000</v>
      </c>
      <c r="I247" s="46"/>
    </row>
    <row r="248" spans="1:9" ht="15">
      <c r="A248" s="47"/>
      <c r="B248" s="7" t="s">
        <v>102</v>
      </c>
      <c r="C248" s="47"/>
      <c r="D248" s="45">
        <v>45000000</v>
      </c>
      <c r="E248" s="45">
        <f>F248+G248</f>
        <v>0</v>
      </c>
      <c r="F248" s="45">
        <v>0</v>
      </c>
      <c r="G248" s="45">
        <v>0</v>
      </c>
      <c r="H248" s="45">
        <f>D248-E248</f>
        <v>45000000</v>
      </c>
      <c r="I248" s="46"/>
    </row>
    <row r="249" spans="1:9" ht="30">
      <c r="A249" s="47"/>
      <c r="B249" s="7" t="s">
        <v>103</v>
      </c>
      <c r="C249" s="47"/>
      <c r="D249" s="45">
        <v>45000000</v>
      </c>
      <c r="E249" s="45">
        <f>F249+G249</f>
        <v>0</v>
      </c>
      <c r="F249" s="45">
        <v>0</v>
      </c>
      <c r="G249" s="45">
        <v>0</v>
      </c>
      <c r="H249" s="45">
        <f>D249-E249</f>
        <v>45000000</v>
      </c>
      <c r="I249" s="46"/>
    </row>
    <row r="250" spans="1:9" ht="30">
      <c r="A250" s="47"/>
      <c r="B250" s="7" t="s">
        <v>104</v>
      </c>
      <c r="C250" s="47"/>
      <c r="D250" s="45">
        <v>500000000</v>
      </c>
      <c r="E250" s="45">
        <f>F250+G250</f>
        <v>0</v>
      </c>
      <c r="F250" s="45">
        <v>0</v>
      </c>
      <c r="G250" s="45">
        <v>0</v>
      </c>
      <c r="H250" s="45">
        <f>D250-E250</f>
        <v>500000000</v>
      </c>
      <c r="I250" s="46"/>
    </row>
    <row r="251" spans="1:9" s="4" customFormat="1" ht="14.25">
      <c r="A251" s="49">
        <v>5</v>
      </c>
      <c r="B251" s="43" t="s">
        <v>37</v>
      </c>
      <c r="C251" s="49" t="s">
        <v>82</v>
      </c>
      <c r="D251" s="42">
        <f>D252+D255</f>
        <v>7196000000</v>
      </c>
      <c r="E251" s="42">
        <f>E252+E255</f>
        <v>111000000</v>
      </c>
      <c r="F251" s="42">
        <f>F252+F255</f>
        <v>0</v>
      </c>
      <c r="G251" s="42">
        <f>G252+G255</f>
        <v>111000000</v>
      </c>
      <c r="H251" s="42">
        <f>H252+H255</f>
        <v>7085000000</v>
      </c>
      <c r="I251" s="63"/>
    </row>
    <row r="252" spans="1:9" s="104" customFormat="1" ht="15">
      <c r="A252" s="141" t="s">
        <v>38</v>
      </c>
      <c r="B252" s="144" t="s">
        <v>94</v>
      </c>
      <c r="C252" s="100"/>
      <c r="D252" s="143">
        <f>SUM(D253:D254)</f>
        <v>2906000000</v>
      </c>
      <c r="E252" s="143">
        <f>SUM(E253:E254)</f>
        <v>27000000</v>
      </c>
      <c r="F252" s="143">
        <f>SUM(F253:F254)</f>
        <v>0</v>
      </c>
      <c r="G252" s="143">
        <f>SUM(G253:G254)</f>
        <v>27000000</v>
      </c>
      <c r="H252" s="143">
        <f>SUM(H253:H254)</f>
        <v>2879000000</v>
      </c>
      <c r="I252" s="103"/>
    </row>
    <row r="253" spans="1:9" ht="15">
      <c r="A253" s="49"/>
      <c r="B253" s="7" t="s">
        <v>9</v>
      </c>
      <c r="C253" s="47"/>
      <c r="D253" s="45">
        <v>2410000000</v>
      </c>
      <c r="E253" s="45">
        <f>F253+G253</f>
        <v>0</v>
      </c>
      <c r="F253" s="45">
        <v>0</v>
      </c>
      <c r="G253" s="45">
        <v>0</v>
      </c>
      <c r="H253" s="45">
        <f>D253-E253</f>
        <v>2410000000</v>
      </c>
      <c r="I253" s="46"/>
    </row>
    <row r="254" spans="1:9" ht="15">
      <c r="A254" s="49"/>
      <c r="B254" s="7" t="s">
        <v>105</v>
      </c>
      <c r="C254" s="47"/>
      <c r="D254" s="45">
        <v>496000000</v>
      </c>
      <c r="E254" s="45">
        <f>F254+G254</f>
        <v>27000000</v>
      </c>
      <c r="F254" s="45">
        <v>0</v>
      </c>
      <c r="G254" s="45">
        <v>27000000</v>
      </c>
      <c r="H254" s="45">
        <f>D254-E254</f>
        <v>469000000</v>
      </c>
      <c r="I254" s="46"/>
    </row>
    <row r="255" spans="1:9" s="104" customFormat="1" ht="15">
      <c r="A255" s="141" t="s">
        <v>39</v>
      </c>
      <c r="B255" s="144" t="s">
        <v>140</v>
      </c>
      <c r="C255" s="100"/>
      <c r="D255" s="143">
        <f>D256+D265</f>
        <v>4290000000</v>
      </c>
      <c r="E255" s="143">
        <f>E256+E265</f>
        <v>84000000</v>
      </c>
      <c r="F255" s="143">
        <f>F256+F265</f>
        <v>0</v>
      </c>
      <c r="G255" s="143">
        <f>G256+G265</f>
        <v>84000000</v>
      </c>
      <c r="H255" s="143">
        <f>H256+H265</f>
        <v>4206000000</v>
      </c>
      <c r="I255" s="103"/>
    </row>
    <row r="256" spans="1:9" ht="15">
      <c r="A256" s="47"/>
      <c r="B256" s="33" t="s">
        <v>12</v>
      </c>
      <c r="C256" s="47"/>
      <c r="D256" s="48">
        <f>SUM(D257:D264)</f>
        <v>4258000000</v>
      </c>
      <c r="E256" s="48">
        <f>SUM(E257:E264)</f>
        <v>84000000</v>
      </c>
      <c r="F256" s="48">
        <f>SUM(F257:F264)</f>
        <v>0</v>
      </c>
      <c r="G256" s="48">
        <f>SUM(G257:G264)</f>
        <v>84000000</v>
      </c>
      <c r="H256" s="48">
        <f>SUM(H257:H264)</f>
        <v>4174000000</v>
      </c>
      <c r="I256" s="46"/>
    </row>
    <row r="257" spans="1:9" ht="15">
      <c r="A257" s="47"/>
      <c r="B257" s="7" t="s">
        <v>106</v>
      </c>
      <c r="C257" s="47"/>
      <c r="D257" s="45">
        <v>81000000</v>
      </c>
      <c r="E257" s="45">
        <f>F257+G257</f>
        <v>0</v>
      </c>
      <c r="F257" s="45">
        <v>0</v>
      </c>
      <c r="G257" s="45">
        <v>0</v>
      </c>
      <c r="H257" s="45">
        <f>D257-E257</f>
        <v>81000000</v>
      </c>
      <c r="I257" s="46"/>
    </row>
    <row r="258" spans="1:9" ht="15">
      <c r="A258" s="47"/>
      <c r="B258" s="7" t="s">
        <v>107</v>
      </c>
      <c r="C258" s="47"/>
      <c r="D258" s="45">
        <v>45000000</v>
      </c>
      <c r="E258" s="45">
        <f aca="true" t="shared" si="9" ref="E258:E264">F258+G258</f>
        <v>5000000</v>
      </c>
      <c r="F258" s="45">
        <v>0</v>
      </c>
      <c r="G258" s="45">
        <v>5000000</v>
      </c>
      <c r="H258" s="45">
        <f aca="true" t="shared" si="10" ref="H258:H264">D258-E258</f>
        <v>40000000</v>
      </c>
      <c r="I258" s="46"/>
    </row>
    <row r="259" spans="1:9" ht="15">
      <c r="A259" s="47"/>
      <c r="B259" s="7" t="s">
        <v>305</v>
      </c>
      <c r="C259" s="47"/>
      <c r="D259" s="45">
        <v>45000000</v>
      </c>
      <c r="E259" s="45">
        <f t="shared" si="9"/>
        <v>0</v>
      </c>
      <c r="F259" s="45">
        <v>0</v>
      </c>
      <c r="G259" s="45">
        <v>0</v>
      </c>
      <c r="H259" s="45">
        <f t="shared" si="10"/>
        <v>45000000</v>
      </c>
      <c r="I259" s="46"/>
    </row>
    <row r="260" spans="1:9" ht="45">
      <c r="A260" s="47"/>
      <c r="B260" s="7" t="s">
        <v>108</v>
      </c>
      <c r="C260" s="47"/>
      <c r="D260" s="45">
        <v>72000000</v>
      </c>
      <c r="E260" s="45">
        <f t="shared" si="9"/>
        <v>0</v>
      </c>
      <c r="F260" s="45">
        <v>0</v>
      </c>
      <c r="G260" s="45">
        <v>0</v>
      </c>
      <c r="H260" s="45">
        <f t="shared" si="10"/>
        <v>72000000</v>
      </c>
      <c r="I260" s="46"/>
    </row>
    <row r="261" spans="1:9" ht="45">
      <c r="A261" s="47"/>
      <c r="B261" s="7" t="s">
        <v>109</v>
      </c>
      <c r="C261" s="47"/>
      <c r="D261" s="45">
        <v>1000000000</v>
      </c>
      <c r="E261" s="45">
        <f t="shared" si="9"/>
        <v>16000000</v>
      </c>
      <c r="F261" s="45">
        <v>0</v>
      </c>
      <c r="G261" s="45">
        <v>16000000</v>
      </c>
      <c r="H261" s="45">
        <f t="shared" si="10"/>
        <v>984000000</v>
      </c>
      <c r="I261" s="46"/>
    </row>
    <row r="262" spans="1:9" ht="45">
      <c r="A262" s="47"/>
      <c r="B262" s="7" t="s">
        <v>110</v>
      </c>
      <c r="C262" s="47"/>
      <c r="D262" s="45">
        <v>1090000000</v>
      </c>
      <c r="E262" s="45">
        <f t="shared" si="9"/>
        <v>40000000</v>
      </c>
      <c r="F262" s="45">
        <v>0</v>
      </c>
      <c r="G262" s="45">
        <v>40000000</v>
      </c>
      <c r="H262" s="45">
        <f t="shared" si="10"/>
        <v>1050000000</v>
      </c>
      <c r="I262" s="46"/>
    </row>
    <row r="263" spans="1:9" ht="15">
      <c r="A263" s="47"/>
      <c r="B263" s="7" t="s">
        <v>111</v>
      </c>
      <c r="C263" s="47"/>
      <c r="D263" s="45">
        <v>1000000000</v>
      </c>
      <c r="E263" s="45">
        <f t="shared" si="9"/>
        <v>20000000</v>
      </c>
      <c r="F263" s="45">
        <v>0</v>
      </c>
      <c r="G263" s="45">
        <v>20000000</v>
      </c>
      <c r="H263" s="45">
        <f t="shared" si="10"/>
        <v>980000000</v>
      </c>
      <c r="I263" s="46"/>
    </row>
    <row r="264" spans="1:9" s="12" customFormat="1" ht="30">
      <c r="A264" s="47"/>
      <c r="B264" s="7" t="s">
        <v>112</v>
      </c>
      <c r="C264" s="47"/>
      <c r="D264" s="45">
        <v>925000000</v>
      </c>
      <c r="E264" s="45">
        <f t="shared" si="9"/>
        <v>3000000</v>
      </c>
      <c r="F264" s="45">
        <v>0</v>
      </c>
      <c r="G264" s="45">
        <v>3000000</v>
      </c>
      <c r="H264" s="45">
        <f t="shared" si="10"/>
        <v>922000000</v>
      </c>
      <c r="I264" s="46"/>
    </row>
    <row r="265" spans="1:9" ht="15">
      <c r="A265" s="47"/>
      <c r="B265" s="13" t="s">
        <v>113</v>
      </c>
      <c r="C265" s="47"/>
      <c r="D265" s="48">
        <f>D266</f>
        <v>32000000</v>
      </c>
      <c r="E265" s="48">
        <f>E266</f>
        <v>0</v>
      </c>
      <c r="F265" s="48">
        <f>F266</f>
        <v>0</v>
      </c>
      <c r="G265" s="48">
        <f>G266</f>
        <v>0</v>
      </c>
      <c r="H265" s="48">
        <f>H266</f>
        <v>32000000</v>
      </c>
      <c r="I265" s="46"/>
    </row>
    <row r="266" spans="1:9" ht="45">
      <c r="A266" s="47"/>
      <c r="B266" s="7" t="s">
        <v>114</v>
      </c>
      <c r="C266" s="47"/>
      <c r="D266" s="45">
        <v>32000000</v>
      </c>
      <c r="E266" s="45">
        <f>F266+G266</f>
        <v>0</v>
      </c>
      <c r="F266" s="45">
        <v>0</v>
      </c>
      <c r="G266" s="45">
        <v>0</v>
      </c>
      <c r="H266" s="45">
        <f>D266-E266</f>
        <v>32000000</v>
      </c>
      <c r="I266" s="46"/>
    </row>
    <row r="267" spans="1:9" s="4" customFormat="1" ht="14.25">
      <c r="A267" s="49">
        <v>6</v>
      </c>
      <c r="B267" s="43" t="s">
        <v>48</v>
      </c>
      <c r="C267" s="49" t="s">
        <v>82</v>
      </c>
      <c r="D267" s="42">
        <f>D268+D269</f>
        <v>733000000</v>
      </c>
      <c r="E267" s="42">
        <f>E268+E269</f>
        <v>0</v>
      </c>
      <c r="F267" s="42">
        <f>F268+F269</f>
        <v>0</v>
      </c>
      <c r="G267" s="42">
        <f>G268+G269</f>
        <v>0</v>
      </c>
      <c r="H267" s="42">
        <f>H268+H269</f>
        <v>733000000</v>
      </c>
      <c r="I267" s="63"/>
    </row>
    <row r="268" spans="1:9" s="104" customFormat="1" ht="15">
      <c r="A268" s="141" t="s">
        <v>38</v>
      </c>
      <c r="B268" s="145" t="s">
        <v>94</v>
      </c>
      <c r="C268" s="100"/>
      <c r="D268" s="143">
        <v>0</v>
      </c>
      <c r="E268" s="143">
        <v>0</v>
      </c>
      <c r="F268" s="143">
        <v>0</v>
      </c>
      <c r="G268" s="143">
        <v>0</v>
      </c>
      <c r="H268" s="143">
        <v>0</v>
      </c>
      <c r="I268" s="103"/>
    </row>
    <row r="269" spans="1:9" s="104" customFormat="1" ht="15">
      <c r="A269" s="141" t="s">
        <v>39</v>
      </c>
      <c r="B269" s="146" t="s">
        <v>140</v>
      </c>
      <c r="C269" s="100"/>
      <c r="D269" s="143">
        <f>SUM(D270)</f>
        <v>733000000</v>
      </c>
      <c r="E269" s="143">
        <f>SUM(E270)</f>
        <v>0</v>
      </c>
      <c r="F269" s="143">
        <f>SUM(F270)</f>
        <v>0</v>
      </c>
      <c r="G269" s="143">
        <f>SUM(G270)</f>
        <v>0</v>
      </c>
      <c r="H269" s="143">
        <f>SUM(H270)</f>
        <v>733000000</v>
      </c>
      <c r="I269" s="103"/>
    </row>
    <row r="270" spans="1:9" ht="30">
      <c r="A270" s="47"/>
      <c r="B270" s="7" t="s">
        <v>115</v>
      </c>
      <c r="C270" s="47"/>
      <c r="D270" s="45">
        <f>D271+D272</f>
        <v>733000000</v>
      </c>
      <c r="E270" s="45">
        <f>F270+G270</f>
        <v>0</v>
      </c>
      <c r="F270" s="45">
        <f>F271+F272</f>
        <v>0</v>
      </c>
      <c r="G270" s="45">
        <f>G271+G272</f>
        <v>0</v>
      </c>
      <c r="H270" s="45">
        <f>D270-E270</f>
        <v>733000000</v>
      </c>
      <c r="I270" s="46"/>
    </row>
    <row r="271" spans="1:9" s="104" customFormat="1" ht="15">
      <c r="A271" s="100"/>
      <c r="B271" s="101" t="s">
        <v>116</v>
      </c>
      <c r="C271" s="100"/>
      <c r="D271" s="102">
        <v>0</v>
      </c>
      <c r="E271" s="102">
        <f>F271+G271</f>
        <v>0</v>
      </c>
      <c r="F271" s="102">
        <v>0</v>
      </c>
      <c r="G271" s="102">
        <v>0</v>
      </c>
      <c r="H271" s="102">
        <f>D271-E271</f>
        <v>0</v>
      </c>
      <c r="I271" s="103"/>
    </row>
    <row r="272" spans="1:9" s="104" customFormat="1" ht="15">
      <c r="A272" s="100"/>
      <c r="B272" s="101" t="s">
        <v>117</v>
      </c>
      <c r="C272" s="100"/>
      <c r="D272" s="102">
        <v>733000000</v>
      </c>
      <c r="E272" s="102">
        <f>F272+G272</f>
        <v>0</v>
      </c>
      <c r="F272" s="102">
        <v>0</v>
      </c>
      <c r="G272" s="102"/>
      <c r="H272" s="102">
        <f>D272-E272</f>
        <v>733000000</v>
      </c>
      <c r="I272" s="103"/>
    </row>
    <row r="273" spans="1:9" s="4" customFormat="1" ht="14.25">
      <c r="A273" s="49">
        <v>7</v>
      </c>
      <c r="B273" s="43" t="s">
        <v>118</v>
      </c>
      <c r="C273" s="49" t="s">
        <v>82</v>
      </c>
      <c r="D273" s="42">
        <f>D274+D277</f>
        <v>6457000000</v>
      </c>
      <c r="E273" s="42">
        <f>E274+E277</f>
        <v>80000000</v>
      </c>
      <c r="F273" s="42">
        <f>F274+F277</f>
        <v>45000000</v>
      </c>
      <c r="G273" s="42">
        <f>G274+G277</f>
        <v>35000000</v>
      </c>
      <c r="H273" s="42">
        <f>H274+H277</f>
        <v>6377000000</v>
      </c>
      <c r="I273" s="63"/>
    </row>
    <row r="274" spans="1:9" s="104" customFormat="1" ht="15">
      <c r="A274" s="141" t="s">
        <v>38</v>
      </c>
      <c r="B274" s="144" t="s">
        <v>94</v>
      </c>
      <c r="C274" s="100"/>
      <c r="D274" s="143">
        <f>SUM(D275:D276)</f>
        <v>2554000000</v>
      </c>
      <c r="E274" s="143">
        <f>SUM(E275:E276)</f>
        <v>30000000</v>
      </c>
      <c r="F274" s="143">
        <f>SUM(F275:F276)</f>
        <v>0</v>
      </c>
      <c r="G274" s="143">
        <f>SUM(G275:G276)</f>
        <v>30000000</v>
      </c>
      <c r="H274" s="143">
        <f>SUM(H275:H276)</f>
        <v>2524000000</v>
      </c>
      <c r="I274" s="103"/>
    </row>
    <row r="275" spans="1:9" ht="15">
      <c r="A275" s="49"/>
      <c r="B275" s="7" t="s">
        <v>9</v>
      </c>
      <c r="C275" s="47"/>
      <c r="D275" s="45">
        <v>2074000000</v>
      </c>
      <c r="E275" s="45">
        <f>F275+G275</f>
        <v>0</v>
      </c>
      <c r="F275" s="45">
        <v>0</v>
      </c>
      <c r="G275" s="45">
        <v>0</v>
      </c>
      <c r="H275" s="45">
        <f>D275-E275</f>
        <v>2074000000</v>
      </c>
      <c r="I275" s="46"/>
    </row>
    <row r="276" spans="1:9" ht="15">
      <c r="A276" s="49"/>
      <c r="B276" s="7" t="s">
        <v>119</v>
      </c>
      <c r="C276" s="47"/>
      <c r="D276" s="45">
        <v>480000000</v>
      </c>
      <c r="E276" s="45">
        <f>F276+G276</f>
        <v>30000000</v>
      </c>
      <c r="F276" s="45">
        <v>0</v>
      </c>
      <c r="G276" s="45">
        <v>30000000</v>
      </c>
      <c r="H276" s="45">
        <f>D276-E276</f>
        <v>450000000</v>
      </c>
      <c r="I276" s="46"/>
    </row>
    <row r="277" spans="1:9" s="104" customFormat="1" ht="15">
      <c r="A277" s="141" t="s">
        <v>39</v>
      </c>
      <c r="B277" s="144" t="s">
        <v>140</v>
      </c>
      <c r="C277" s="100"/>
      <c r="D277" s="143">
        <f>D278+D293</f>
        <v>3903000000</v>
      </c>
      <c r="E277" s="143">
        <f>E278+E293</f>
        <v>50000000</v>
      </c>
      <c r="F277" s="143">
        <f>F278+F293</f>
        <v>45000000</v>
      </c>
      <c r="G277" s="143">
        <f>G278+G293</f>
        <v>5000000</v>
      </c>
      <c r="H277" s="143">
        <f>H278+H293</f>
        <v>3853000000</v>
      </c>
      <c r="I277" s="103"/>
    </row>
    <row r="278" spans="1:9" ht="15">
      <c r="A278" s="47"/>
      <c r="B278" s="33" t="s">
        <v>12</v>
      </c>
      <c r="C278" s="47"/>
      <c r="D278" s="48">
        <f>D279+D280+D281+D282+D292</f>
        <v>3309000000</v>
      </c>
      <c r="E278" s="48">
        <f>E279+E280+E281+E282+E292</f>
        <v>50000000</v>
      </c>
      <c r="F278" s="48">
        <f>F279+F280+F281+F282+F292</f>
        <v>45000000</v>
      </c>
      <c r="G278" s="48">
        <f>G279+G280+G281+G282+G292</f>
        <v>5000000</v>
      </c>
      <c r="H278" s="48">
        <f>H279+H280+H281+H282+H292</f>
        <v>3259000000</v>
      </c>
      <c r="I278" s="46"/>
    </row>
    <row r="279" spans="1:9" ht="15">
      <c r="A279" s="47"/>
      <c r="B279" s="31" t="s">
        <v>120</v>
      </c>
      <c r="C279" s="47"/>
      <c r="D279" s="45">
        <v>195000000</v>
      </c>
      <c r="E279" s="45">
        <f>F279+G279</f>
        <v>0</v>
      </c>
      <c r="F279" s="45">
        <v>0</v>
      </c>
      <c r="G279" s="45">
        <v>0</v>
      </c>
      <c r="H279" s="45">
        <f>D279-E279</f>
        <v>195000000</v>
      </c>
      <c r="I279" s="46"/>
    </row>
    <row r="280" spans="1:9" s="12" customFormat="1" ht="15">
      <c r="A280" s="47"/>
      <c r="B280" s="31" t="s">
        <v>121</v>
      </c>
      <c r="C280" s="47"/>
      <c r="D280" s="45">
        <v>195000000</v>
      </c>
      <c r="E280" s="45">
        <f>F280+G280</f>
        <v>0</v>
      </c>
      <c r="F280" s="45">
        <v>0</v>
      </c>
      <c r="G280" s="45">
        <v>0</v>
      </c>
      <c r="H280" s="45">
        <f>D280-E280</f>
        <v>195000000</v>
      </c>
      <c r="I280" s="46"/>
    </row>
    <row r="281" spans="1:9" ht="15">
      <c r="A281" s="47"/>
      <c r="B281" s="7" t="s">
        <v>122</v>
      </c>
      <c r="C281" s="47"/>
      <c r="D281" s="45">
        <v>95000000</v>
      </c>
      <c r="E281" s="45">
        <f>F281+G281</f>
        <v>50000000</v>
      </c>
      <c r="F281" s="45">
        <v>45000000</v>
      </c>
      <c r="G281" s="45">
        <v>5000000</v>
      </c>
      <c r="H281" s="45">
        <f>D281-E281</f>
        <v>45000000</v>
      </c>
      <c r="I281" s="46"/>
    </row>
    <row r="282" spans="1:9" ht="15">
      <c r="A282" s="47"/>
      <c r="B282" s="31" t="s">
        <v>123</v>
      </c>
      <c r="C282" s="47"/>
      <c r="D282" s="45">
        <f>SUM(D283:D291)</f>
        <v>2750000000</v>
      </c>
      <c r="E282" s="45">
        <f>SUM(E283:E291)</f>
        <v>0</v>
      </c>
      <c r="F282" s="45">
        <f>SUM(F283:F291)</f>
        <v>0</v>
      </c>
      <c r="G282" s="45">
        <f>SUM(G283:G291)</f>
        <v>0</v>
      </c>
      <c r="H282" s="45">
        <f>SUM(H283:H291)</f>
        <v>2750000000</v>
      </c>
      <c r="I282" s="46"/>
    </row>
    <row r="283" spans="1:9" ht="30">
      <c r="A283" s="47"/>
      <c r="B283" s="34" t="s">
        <v>124</v>
      </c>
      <c r="C283" s="47"/>
      <c r="D283" s="54">
        <v>225000000</v>
      </c>
      <c r="E283" s="54">
        <f>F283+G283</f>
        <v>0</v>
      </c>
      <c r="F283" s="54">
        <v>0</v>
      </c>
      <c r="G283" s="54">
        <v>0</v>
      </c>
      <c r="H283" s="54">
        <f>D283-E283</f>
        <v>225000000</v>
      </c>
      <c r="I283" s="46"/>
    </row>
    <row r="284" spans="1:9" ht="30">
      <c r="A284" s="47"/>
      <c r="B284" s="35" t="s">
        <v>125</v>
      </c>
      <c r="C284" s="47"/>
      <c r="D284" s="54">
        <v>310000000</v>
      </c>
      <c r="E284" s="54">
        <f aca="true" t="shared" si="11" ref="E284:E291">F284+G284</f>
        <v>0</v>
      </c>
      <c r="F284" s="54">
        <v>0</v>
      </c>
      <c r="G284" s="54">
        <v>0</v>
      </c>
      <c r="H284" s="54">
        <f aca="true" t="shared" si="12" ref="H284:H291">D284-E284</f>
        <v>310000000</v>
      </c>
      <c r="I284" s="46"/>
    </row>
    <row r="285" spans="1:9" ht="30">
      <c r="A285" s="47"/>
      <c r="B285" s="35" t="s">
        <v>126</v>
      </c>
      <c r="C285" s="47"/>
      <c r="D285" s="54">
        <v>235000000</v>
      </c>
      <c r="E285" s="54">
        <f t="shared" si="11"/>
        <v>0</v>
      </c>
      <c r="F285" s="54">
        <v>0</v>
      </c>
      <c r="G285" s="54">
        <v>0</v>
      </c>
      <c r="H285" s="54">
        <f t="shared" si="12"/>
        <v>235000000</v>
      </c>
      <c r="I285" s="46"/>
    </row>
    <row r="286" spans="1:9" ht="15">
      <c r="A286" s="47"/>
      <c r="B286" s="35" t="s">
        <v>127</v>
      </c>
      <c r="C286" s="47"/>
      <c r="D286" s="54">
        <v>224000000</v>
      </c>
      <c r="E286" s="54">
        <f t="shared" si="11"/>
        <v>0</v>
      </c>
      <c r="F286" s="54">
        <v>0</v>
      </c>
      <c r="G286" s="54">
        <v>0</v>
      </c>
      <c r="H286" s="54">
        <f t="shared" si="12"/>
        <v>224000000</v>
      </c>
      <c r="I286" s="46"/>
    </row>
    <row r="287" spans="1:9" ht="30">
      <c r="A287" s="47"/>
      <c r="B287" s="35" t="s">
        <v>128</v>
      </c>
      <c r="C287" s="47"/>
      <c r="D287" s="54">
        <v>238000000</v>
      </c>
      <c r="E287" s="54">
        <f t="shared" si="11"/>
        <v>0</v>
      </c>
      <c r="F287" s="54">
        <v>0</v>
      </c>
      <c r="G287" s="54">
        <v>0</v>
      </c>
      <c r="H287" s="54">
        <f t="shared" si="12"/>
        <v>238000000</v>
      </c>
      <c r="I287" s="46"/>
    </row>
    <row r="288" spans="1:9" ht="45">
      <c r="A288" s="47"/>
      <c r="B288" s="34" t="s">
        <v>129</v>
      </c>
      <c r="C288" s="47"/>
      <c r="D288" s="54">
        <v>462000000</v>
      </c>
      <c r="E288" s="54">
        <f t="shared" si="11"/>
        <v>0</v>
      </c>
      <c r="F288" s="54">
        <v>0</v>
      </c>
      <c r="G288" s="54">
        <v>0</v>
      </c>
      <c r="H288" s="54">
        <f t="shared" si="12"/>
        <v>462000000</v>
      </c>
      <c r="I288" s="46"/>
    </row>
    <row r="289" spans="1:9" ht="30">
      <c r="A289" s="47"/>
      <c r="B289" s="34" t="s">
        <v>130</v>
      </c>
      <c r="C289" s="47"/>
      <c r="D289" s="54">
        <v>321000000</v>
      </c>
      <c r="E289" s="54">
        <f t="shared" si="11"/>
        <v>0</v>
      </c>
      <c r="F289" s="54">
        <v>0</v>
      </c>
      <c r="G289" s="54">
        <v>0</v>
      </c>
      <c r="H289" s="54">
        <f t="shared" si="12"/>
        <v>321000000</v>
      </c>
      <c r="I289" s="46"/>
    </row>
    <row r="290" spans="1:9" ht="45">
      <c r="A290" s="47"/>
      <c r="B290" s="34" t="s">
        <v>131</v>
      </c>
      <c r="C290" s="47"/>
      <c r="D290" s="54">
        <v>391000000</v>
      </c>
      <c r="E290" s="54">
        <f t="shared" si="11"/>
        <v>0</v>
      </c>
      <c r="F290" s="54">
        <v>0</v>
      </c>
      <c r="G290" s="54">
        <v>0</v>
      </c>
      <c r="H290" s="54">
        <f t="shared" si="12"/>
        <v>391000000</v>
      </c>
      <c r="I290" s="46"/>
    </row>
    <row r="291" spans="1:9" ht="30">
      <c r="A291" s="47"/>
      <c r="B291" s="34" t="s">
        <v>132</v>
      </c>
      <c r="C291" s="47"/>
      <c r="D291" s="54">
        <v>344000000</v>
      </c>
      <c r="E291" s="54">
        <f t="shared" si="11"/>
        <v>0</v>
      </c>
      <c r="F291" s="54">
        <v>0</v>
      </c>
      <c r="G291" s="54">
        <v>0</v>
      </c>
      <c r="H291" s="54">
        <f t="shared" si="12"/>
        <v>344000000</v>
      </c>
      <c r="I291" s="46"/>
    </row>
    <row r="292" spans="1:9" ht="15">
      <c r="A292" s="47"/>
      <c r="B292" s="31" t="s">
        <v>133</v>
      </c>
      <c r="C292" s="47"/>
      <c r="D292" s="45">
        <v>74000000</v>
      </c>
      <c r="E292" s="45">
        <f>F292+G292</f>
        <v>0</v>
      </c>
      <c r="F292" s="45">
        <v>0</v>
      </c>
      <c r="G292" s="45">
        <v>0</v>
      </c>
      <c r="H292" s="45">
        <f>D292-E292</f>
        <v>74000000</v>
      </c>
      <c r="I292" s="46"/>
    </row>
    <row r="293" spans="1:9" ht="15">
      <c r="A293" s="47"/>
      <c r="B293" s="13" t="s">
        <v>134</v>
      </c>
      <c r="C293" s="47"/>
      <c r="D293" s="48">
        <f>SUM(D294:D295)</f>
        <v>594000000</v>
      </c>
      <c r="E293" s="48">
        <f>SUM(E294:E295)</f>
        <v>0</v>
      </c>
      <c r="F293" s="48">
        <f>SUM(F294:F295)</f>
        <v>0</v>
      </c>
      <c r="G293" s="48">
        <f>SUM(G294:G295)</f>
        <v>0</v>
      </c>
      <c r="H293" s="48">
        <f>SUM(H294:H295)</f>
        <v>594000000</v>
      </c>
      <c r="I293" s="46"/>
    </row>
    <row r="294" spans="1:9" ht="15">
      <c r="A294" s="47"/>
      <c r="B294" s="7" t="s">
        <v>135</v>
      </c>
      <c r="C294" s="47"/>
      <c r="D294" s="45">
        <v>54000000</v>
      </c>
      <c r="E294" s="45">
        <f>F294+G294</f>
        <v>0</v>
      </c>
      <c r="F294" s="45">
        <v>0</v>
      </c>
      <c r="G294" s="45">
        <v>0</v>
      </c>
      <c r="H294" s="45">
        <f>D294-E294</f>
        <v>54000000</v>
      </c>
      <c r="I294" s="46"/>
    </row>
    <row r="295" spans="1:9" ht="30">
      <c r="A295" s="47"/>
      <c r="B295" s="7" t="s">
        <v>136</v>
      </c>
      <c r="C295" s="47"/>
      <c r="D295" s="45">
        <v>540000000</v>
      </c>
      <c r="E295" s="45">
        <f>F295+G295</f>
        <v>0</v>
      </c>
      <c r="F295" s="45"/>
      <c r="G295" s="45"/>
      <c r="H295" s="45">
        <f>D295-E295</f>
        <v>540000000</v>
      </c>
      <c r="I295" s="46"/>
    </row>
    <row r="296" spans="1:9" s="4" customFormat="1" ht="14.25">
      <c r="A296" s="49">
        <v>8</v>
      </c>
      <c r="B296" s="43" t="s">
        <v>138</v>
      </c>
      <c r="C296" s="49" t="s">
        <v>82</v>
      </c>
      <c r="D296" s="42">
        <f>D297+D300</f>
        <v>816000000</v>
      </c>
      <c r="E296" s="42">
        <f>E297+E300</f>
        <v>9000000</v>
      </c>
      <c r="F296" s="42">
        <f>F297+F300</f>
        <v>0</v>
      </c>
      <c r="G296" s="42">
        <f>G297+G300</f>
        <v>9000000</v>
      </c>
      <c r="H296" s="42">
        <f>H297+H300</f>
        <v>807000000</v>
      </c>
      <c r="I296" s="63"/>
    </row>
    <row r="297" spans="1:9" s="104" customFormat="1" ht="15">
      <c r="A297" s="141" t="s">
        <v>38</v>
      </c>
      <c r="B297" s="144" t="s">
        <v>94</v>
      </c>
      <c r="C297" s="100"/>
      <c r="D297" s="143">
        <f>SUM(D298:D299)</f>
        <v>816000000</v>
      </c>
      <c r="E297" s="143">
        <f>SUM(E298:E299)</f>
        <v>9000000</v>
      </c>
      <c r="F297" s="143">
        <f>SUM(F298:F299)</f>
        <v>0</v>
      </c>
      <c r="G297" s="143">
        <f>SUM(G298:G299)</f>
        <v>9000000</v>
      </c>
      <c r="H297" s="143">
        <f>SUM(H298:H299)</f>
        <v>807000000</v>
      </c>
      <c r="I297" s="103"/>
    </row>
    <row r="298" spans="1:9" ht="15">
      <c r="A298" s="49"/>
      <c r="B298" s="31" t="s">
        <v>9</v>
      </c>
      <c r="C298" s="47"/>
      <c r="D298" s="45">
        <v>638000000</v>
      </c>
      <c r="E298" s="45">
        <f>F298+G298</f>
        <v>0</v>
      </c>
      <c r="F298" s="45">
        <v>0</v>
      </c>
      <c r="G298" s="45">
        <v>0</v>
      </c>
      <c r="H298" s="45">
        <f>D298-E298</f>
        <v>638000000</v>
      </c>
      <c r="I298" s="46"/>
    </row>
    <row r="299" spans="1:9" ht="15">
      <c r="A299" s="49"/>
      <c r="B299" s="7" t="s">
        <v>139</v>
      </c>
      <c r="C299" s="47"/>
      <c r="D299" s="45">
        <v>178000000</v>
      </c>
      <c r="E299" s="45">
        <f>F299+G299</f>
        <v>9000000</v>
      </c>
      <c r="F299" s="45"/>
      <c r="G299" s="45">
        <v>9000000</v>
      </c>
      <c r="H299" s="45">
        <f>D299-E299</f>
        <v>169000000</v>
      </c>
      <c r="I299" s="46"/>
    </row>
    <row r="300" spans="1:9" s="104" customFormat="1" ht="15">
      <c r="A300" s="141" t="s">
        <v>39</v>
      </c>
      <c r="B300" s="144" t="s">
        <v>140</v>
      </c>
      <c r="C300" s="100"/>
      <c r="D300" s="143">
        <v>0</v>
      </c>
      <c r="E300" s="143">
        <v>0</v>
      </c>
      <c r="F300" s="143">
        <v>0</v>
      </c>
      <c r="G300" s="143">
        <v>0</v>
      </c>
      <c r="H300" s="143">
        <v>0</v>
      </c>
      <c r="I300" s="103"/>
    </row>
    <row r="301" spans="1:9" s="4" customFormat="1" ht="14.25">
      <c r="A301" s="49">
        <v>9</v>
      </c>
      <c r="B301" s="43" t="s">
        <v>141</v>
      </c>
      <c r="C301" s="49" t="s">
        <v>99</v>
      </c>
      <c r="D301" s="42">
        <f>D302+D303</f>
        <v>270000000</v>
      </c>
      <c r="E301" s="42">
        <f>E302+E303</f>
        <v>27000000</v>
      </c>
      <c r="F301" s="42">
        <f>F302+F303</f>
        <v>0</v>
      </c>
      <c r="G301" s="42">
        <f>G302+G303</f>
        <v>27000000</v>
      </c>
      <c r="H301" s="42">
        <f>H302+H303</f>
        <v>243000000</v>
      </c>
      <c r="I301" s="63"/>
    </row>
    <row r="302" spans="1:9" s="104" customFormat="1" ht="15">
      <c r="A302" s="141" t="s">
        <v>38</v>
      </c>
      <c r="B302" s="144" t="s">
        <v>94</v>
      </c>
      <c r="C302" s="100"/>
      <c r="D302" s="143">
        <v>0</v>
      </c>
      <c r="E302" s="143">
        <v>0</v>
      </c>
      <c r="F302" s="143">
        <v>0</v>
      </c>
      <c r="G302" s="143">
        <v>0</v>
      </c>
      <c r="H302" s="143">
        <v>0</v>
      </c>
      <c r="I302" s="103"/>
    </row>
    <row r="303" spans="1:9" s="104" customFormat="1" ht="15">
      <c r="A303" s="141" t="s">
        <v>39</v>
      </c>
      <c r="B303" s="144" t="s">
        <v>140</v>
      </c>
      <c r="C303" s="100"/>
      <c r="D303" s="143">
        <f>D304</f>
        <v>270000000</v>
      </c>
      <c r="E303" s="143">
        <f>E304</f>
        <v>27000000</v>
      </c>
      <c r="F303" s="143">
        <f>F304</f>
        <v>0</v>
      </c>
      <c r="G303" s="143">
        <f>G304</f>
        <v>27000000</v>
      </c>
      <c r="H303" s="143">
        <f>H304</f>
        <v>243000000</v>
      </c>
      <c r="I303" s="103"/>
    </row>
    <row r="304" spans="1:9" ht="15">
      <c r="A304" s="47"/>
      <c r="B304" s="18" t="s">
        <v>142</v>
      </c>
      <c r="C304" s="47"/>
      <c r="D304" s="45">
        <v>270000000</v>
      </c>
      <c r="E304" s="45">
        <f>F304+G304</f>
        <v>27000000</v>
      </c>
      <c r="F304" s="45">
        <v>0</v>
      </c>
      <c r="G304" s="45">
        <v>27000000</v>
      </c>
      <c r="H304" s="45">
        <f>D304-E304</f>
        <v>243000000</v>
      </c>
      <c r="I304" s="46"/>
    </row>
    <row r="305" spans="1:9" s="4" customFormat="1" ht="14.25">
      <c r="A305" s="49">
        <v>10</v>
      </c>
      <c r="B305" s="69" t="s">
        <v>143</v>
      </c>
      <c r="C305" s="49" t="s">
        <v>82</v>
      </c>
      <c r="D305" s="42">
        <f>D306+D307</f>
        <v>220000000</v>
      </c>
      <c r="E305" s="42">
        <f>E306+E307</f>
        <v>16000000</v>
      </c>
      <c r="F305" s="42">
        <f>F306+F307</f>
        <v>0</v>
      </c>
      <c r="G305" s="42">
        <f>G306+G307</f>
        <v>16000000</v>
      </c>
      <c r="H305" s="42">
        <f>H306+H307</f>
        <v>204000000</v>
      </c>
      <c r="I305" s="63"/>
    </row>
    <row r="306" spans="1:9" s="104" customFormat="1" ht="15">
      <c r="A306" s="141" t="s">
        <v>38</v>
      </c>
      <c r="B306" s="144" t="s">
        <v>94</v>
      </c>
      <c r="C306" s="100"/>
      <c r="D306" s="143">
        <v>0</v>
      </c>
      <c r="E306" s="143">
        <v>0</v>
      </c>
      <c r="F306" s="143">
        <v>0</v>
      </c>
      <c r="G306" s="143">
        <v>0</v>
      </c>
      <c r="H306" s="143">
        <v>0</v>
      </c>
      <c r="I306" s="103"/>
    </row>
    <row r="307" spans="1:9" s="104" customFormat="1" ht="15">
      <c r="A307" s="141" t="s">
        <v>39</v>
      </c>
      <c r="B307" s="144" t="s">
        <v>140</v>
      </c>
      <c r="C307" s="100"/>
      <c r="D307" s="143">
        <f>D308</f>
        <v>220000000</v>
      </c>
      <c r="E307" s="143">
        <f>E308</f>
        <v>16000000</v>
      </c>
      <c r="F307" s="143">
        <f>F308</f>
        <v>0</v>
      </c>
      <c r="G307" s="143">
        <f>G308</f>
        <v>16000000</v>
      </c>
      <c r="H307" s="143">
        <f>H308</f>
        <v>204000000</v>
      </c>
      <c r="I307" s="103"/>
    </row>
    <row r="308" spans="1:9" ht="15">
      <c r="A308" s="47"/>
      <c r="B308" s="18" t="s">
        <v>144</v>
      </c>
      <c r="C308" s="47"/>
      <c r="D308" s="45">
        <v>220000000</v>
      </c>
      <c r="E308" s="45">
        <f>F308+G308</f>
        <v>16000000</v>
      </c>
      <c r="F308" s="45">
        <v>0</v>
      </c>
      <c r="G308" s="45">
        <v>16000000</v>
      </c>
      <c r="H308" s="45">
        <f>D308-E308</f>
        <v>204000000</v>
      </c>
      <c r="I308" s="46"/>
    </row>
    <row r="309" spans="1:9" s="4" customFormat="1" ht="14.25">
      <c r="A309" s="49">
        <v>11</v>
      </c>
      <c r="B309" s="43" t="s">
        <v>145</v>
      </c>
      <c r="C309" s="49" t="s">
        <v>82</v>
      </c>
      <c r="D309" s="42">
        <f>D310+D311</f>
        <v>260000000</v>
      </c>
      <c r="E309" s="42">
        <f>E310+E311</f>
        <v>0</v>
      </c>
      <c r="F309" s="42">
        <f>F310+F311</f>
        <v>0</v>
      </c>
      <c r="G309" s="42">
        <f>G310+G311</f>
        <v>0</v>
      </c>
      <c r="H309" s="42">
        <f>H310+H311</f>
        <v>260000000</v>
      </c>
      <c r="I309" s="63"/>
    </row>
    <row r="310" spans="1:9" s="104" customFormat="1" ht="15">
      <c r="A310" s="141" t="s">
        <v>38</v>
      </c>
      <c r="B310" s="144" t="s">
        <v>94</v>
      </c>
      <c r="C310" s="100"/>
      <c r="D310" s="143">
        <v>0</v>
      </c>
      <c r="E310" s="143">
        <v>0</v>
      </c>
      <c r="F310" s="143">
        <v>0</v>
      </c>
      <c r="G310" s="143">
        <v>0</v>
      </c>
      <c r="H310" s="143">
        <v>0</v>
      </c>
      <c r="I310" s="103"/>
    </row>
    <row r="311" spans="1:9" s="104" customFormat="1" ht="15">
      <c r="A311" s="141" t="s">
        <v>39</v>
      </c>
      <c r="B311" s="144" t="s">
        <v>140</v>
      </c>
      <c r="C311" s="100"/>
      <c r="D311" s="143">
        <f>D312</f>
        <v>260000000</v>
      </c>
      <c r="E311" s="143">
        <f>E312</f>
        <v>0</v>
      </c>
      <c r="F311" s="143">
        <f>F312</f>
        <v>0</v>
      </c>
      <c r="G311" s="143">
        <f>G312</f>
        <v>0</v>
      </c>
      <c r="H311" s="143">
        <f>H312</f>
        <v>260000000</v>
      </c>
      <c r="I311" s="103"/>
    </row>
    <row r="312" spans="1:9" ht="15">
      <c r="A312" s="47"/>
      <c r="B312" s="7" t="s">
        <v>146</v>
      </c>
      <c r="C312" s="47"/>
      <c r="D312" s="45">
        <v>260000000</v>
      </c>
      <c r="E312" s="45">
        <f>F312+G312</f>
        <v>0</v>
      </c>
      <c r="F312" s="45">
        <v>0</v>
      </c>
      <c r="G312" s="45">
        <v>0</v>
      </c>
      <c r="H312" s="45">
        <f>D312-E312</f>
        <v>260000000</v>
      </c>
      <c r="I312" s="46"/>
    </row>
    <row r="313" spans="1:9" ht="15">
      <c r="A313" s="49" t="s">
        <v>148</v>
      </c>
      <c r="B313" s="43" t="s">
        <v>149</v>
      </c>
      <c r="C313" s="47"/>
      <c r="D313" s="42">
        <f>D314+D315</f>
        <v>26922478000</v>
      </c>
      <c r="E313" s="42">
        <f>E314+E315</f>
        <v>346000000</v>
      </c>
      <c r="F313" s="42">
        <f>F314+F315</f>
        <v>97000000</v>
      </c>
      <c r="G313" s="42">
        <f>G314+G315</f>
        <v>249000000</v>
      </c>
      <c r="H313" s="42">
        <f>H314+H315</f>
        <v>26576478000</v>
      </c>
      <c r="I313" s="46"/>
    </row>
    <row r="314" spans="1:9" ht="15">
      <c r="A314" s="49"/>
      <c r="B314" s="43" t="s">
        <v>83</v>
      </c>
      <c r="C314" s="47"/>
      <c r="D314" s="42">
        <f>D317+D518+D541+D555</f>
        <v>8051000000</v>
      </c>
      <c r="E314" s="42">
        <f>E317+E518+E541+E555</f>
        <v>68000000</v>
      </c>
      <c r="F314" s="42">
        <f>F317+F518+F541+F555</f>
        <v>0</v>
      </c>
      <c r="G314" s="42">
        <f>G317+G518+G541+G555</f>
        <v>68000000</v>
      </c>
      <c r="H314" s="42">
        <f>H317+H518+H541+H555</f>
        <v>7983000000</v>
      </c>
      <c r="I314" s="46"/>
    </row>
    <row r="315" spans="1:9" ht="15">
      <c r="A315" s="49"/>
      <c r="B315" s="43" t="s">
        <v>147</v>
      </c>
      <c r="C315" s="47"/>
      <c r="D315" s="42">
        <f>D318+D521+D544+D558</f>
        <v>18871478000</v>
      </c>
      <c r="E315" s="42">
        <f>E318+E521+E544+E558</f>
        <v>278000000</v>
      </c>
      <c r="F315" s="42">
        <f>F318+F521+F544+F558</f>
        <v>97000000</v>
      </c>
      <c r="G315" s="42">
        <f>G318+G521+G544+G558</f>
        <v>181000000</v>
      </c>
      <c r="H315" s="42">
        <f>H318+H521+H544+H558</f>
        <v>18593478000</v>
      </c>
      <c r="I315" s="46"/>
    </row>
    <row r="316" spans="1:9" s="4" customFormat="1" ht="14.25">
      <c r="A316" s="49">
        <v>1</v>
      </c>
      <c r="B316" s="43" t="s">
        <v>60</v>
      </c>
      <c r="C316" s="49" t="s">
        <v>150</v>
      </c>
      <c r="D316" s="42">
        <f>D317+D318</f>
        <v>8388000000</v>
      </c>
      <c r="E316" s="42">
        <f>E317+E318</f>
        <v>219000000</v>
      </c>
      <c r="F316" s="42">
        <f>F317+F318</f>
        <v>88000000</v>
      </c>
      <c r="G316" s="42">
        <f>G317+G318</f>
        <v>131000000</v>
      </c>
      <c r="H316" s="42">
        <f>H317+H318</f>
        <v>8169000000</v>
      </c>
      <c r="I316" s="63"/>
    </row>
    <row r="317" spans="1:9" ht="15">
      <c r="A317" s="5"/>
      <c r="B317" s="52" t="s">
        <v>83</v>
      </c>
      <c r="C317" s="47"/>
      <c r="D317" s="42">
        <v>0</v>
      </c>
      <c r="E317" s="42">
        <v>0</v>
      </c>
      <c r="F317" s="42">
        <v>0</v>
      </c>
      <c r="G317" s="42">
        <v>0</v>
      </c>
      <c r="H317" s="42">
        <v>0</v>
      </c>
      <c r="I317" s="46"/>
    </row>
    <row r="318" spans="1:9" ht="15">
      <c r="A318" s="5"/>
      <c r="B318" s="52" t="s">
        <v>147</v>
      </c>
      <c r="C318" s="47"/>
      <c r="D318" s="42">
        <f>D319+D351+D359+D360+D361+D362+D365</f>
        <v>8388000000</v>
      </c>
      <c r="E318" s="42">
        <f>E319+E351+E359+E360+E361+E362+E365</f>
        <v>219000000</v>
      </c>
      <c r="F318" s="42">
        <f>F319+F351+F359+F360+F361+F362+F365</f>
        <v>88000000</v>
      </c>
      <c r="G318" s="42">
        <f>G319+G351+G359+G360+G361+G362+G365</f>
        <v>131000000</v>
      </c>
      <c r="H318" s="42">
        <f>H319+H351+H359+H360+H361+H362+H365</f>
        <v>8169000000</v>
      </c>
      <c r="I318" s="46"/>
    </row>
    <row r="319" spans="1:9" ht="15">
      <c r="A319" s="70" t="s">
        <v>38</v>
      </c>
      <c r="B319" s="71" t="s">
        <v>151</v>
      </c>
      <c r="C319" s="47"/>
      <c r="D319" s="42">
        <f>D320+D325+D331+D338+D341+D342+D349+D343</f>
        <v>2103000000</v>
      </c>
      <c r="E319" s="42">
        <f>E320+E325+E331+E338+E341+E342+E349+E343</f>
        <v>188000000</v>
      </c>
      <c r="F319" s="42">
        <f>F320+F325+F331+F338+F341+F342+F349+F343</f>
        <v>76000000</v>
      </c>
      <c r="G319" s="42">
        <f>G320+G325+G331+G338+G341+G342+G349+G343</f>
        <v>112000000</v>
      </c>
      <c r="H319" s="42">
        <f>H320+H325+H331+H338+H341+H342+H349+H343</f>
        <v>1915000000</v>
      </c>
      <c r="I319" s="46"/>
    </row>
    <row r="320" spans="1:9" ht="15">
      <c r="A320" s="72" t="s">
        <v>26</v>
      </c>
      <c r="B320" s="73" t="s">
        <v>152</v>
      </c>
      <c r="C320" s="47"/>
      <c r="D320" s="48">
        <f>SUM(D321:D324)</f>
        <v>98000000</v>
      </c>
      <c r="E320" s="48">
        <f>SUM(E321:E324)</f>
        <v>2000000</v>
      </c>
      <c r="F320" s="48">
        <f>SUM(F321:F324)</f>
        <v>0</v>
      </c>
      <c r="G320" s="48">
        <f>SUM(G321:G324)</f>
        <v>2000000</v>
      </c>
      <c r="H320" s="48">
        <f>SUM(H321:H324)</f>
        <v>96000000</v>
      </c>
      <c r="I320" s="46"/>
    </row>
    <row r="321" spans="1:9" ht="15">
      <c r="A321" s="74"/>
      <c r="B321" s="75" t="s">
        <v>153</v>
      </c>
      <c r="C321" s="47"/>
      <c r="D321" s="45">
        <v>18000000</v>
      </c>
      <c r="E321" s="45">
        <f>F321+G321</f>
        <v>2000000</v>
      </c>
      <c r="F321" s="45">
        <v>0</v>
      </c>
      <c r="G321" s="45">
        <v>2000000</v>
      </c>
      <c r="H321" s="45">
        <f>D321-E321</f>
        <v>16000000</v>
      </c>
      <c r="I321" s="46"/>
    </row>
    <row r="322" spans="1:9" ht="15">
      <c r="A322" s="74"/>
      <c r="B322" s="75" t="s">
        <v>154</v>
      </c>
      <c r="C322" s="47"/>
      <c r="D322" s="45">
        <v>41000000</v>
      </c>
      <c r="E322" s="45">
        <f>F322+G322</f>
        <v>0</v>
      </c>
      <c r="F322" s="45">
        <v>0</v>
      </c>
      <c r="G322" s="45">
        <v>0</v>
      </c>
      <c r="H322" s="45">
        <f>D322-E322</f>
        <v>41000000</v>
      </c>
      <c r="I322" s="46"/>
    </row>
    <row r="323" spans="1:9" ht="15">
      <c r="A323" s="74"/>
      <c r="B323" s="75" t="s">
        <v>289</v>
      </c>
      <c r="C323" s="47"/>
      <c r="D323" s="45">
        <v>18000000</v>
      </c>
      <c r="E323" s="45">
        <f>F323+G323</f>
        <v>0</v>
      </c>
      <c r="F323" s="45">
        <v>0</v>
      </c>
      <c r="G323" s="45">
        <v>0</v>
      </c>
      <c r="H323" s="45">
        <f>D323-E323</f>
        <v>18000000</v>
      </c>
      <c r="I323" s="46"/>
    </row>
    <row r="324" spans="1:9" ht="15">
      <c r="A324" s="74"/>
      <c r="B324" s="75" t="s">
        <v>155</v>
      </c>
      <c r="C324" s="47"/>
      <c r="D324" s="45">
        <v>21000000</v>
      </c>
      <c r="E324" s="45">
        <f>F324+G324</f>
        <v>0</v>
      </c>
      <c r="F324" s="45">
        <v>0</v>
      </c>
      <c r="G324" s="45">
        <v>0</v>
      </c>
      <c r="H324" s="45">
        <f>D324-E324</f>
        <v>21000000</v>
      </c>
      <c r="I324" s="46"/>
    </row>
    <row r="325" spans="1:9" ht="15">
      <c r="A325" s="72" t="s">
        <v>26</v>
      </c>
      <c r="B325" s="73" t="s">
        <v>156</v>
      </c>
      <c r="C325" s="47"/>
      <c r="D325" s="48">
        <f>SUM(D326:D330)</f>
        <v>194000000</v>
      </c>
      <c r="E325" s="48">
        <f>SUM(E326:E330)</f>
        <v>10000000</v>
      </c>
      <c r="F325" s="48">
        <f>SUM(F326:F330)</f>
        <v>0</v>
      </c>
      <c r="G325" s="48">
        <f>SUM(G326:G330)</f>
        <v>10000000</v>
      </c>
      <c r="H325" s="48">
        <f>SUM(H326:H330)</f>
        <v>184000000</v>
      </c>
      <c r="I325" s="46"/>
    </row>
    <row r="326" spans="1:9" s="38" customFormat="1" ht="15">
      <c r="A326" s="74"/>
      <c r="B326" s="76" t="s">
        <v>157</v>
      </c>
      <c r="C326" s="47"/>
      <c r="D326" s="45">
        <v>80000000</v>
      </c>
      <c r="E326" s="45">
        <f>F326+G326</f>
        <v>8000000</v>
      </c>
      <c r="F326" s="45">
        <v>0</v>
      </c>
      <c r="G326" s="45">
        <v>8000000</v>
      </c>
      <c r="H326" s="45">
        <f>D326-E326</f>
        <v>72000000</v>
      </c>
      <c r="I326" s="46"/>
    </row>
    <row r="327" spans="1:9" ht="15">
      <c r="A327" s="74"/>
      <c r="B327" s="76" t="s">
        <v>158</v>
      </c>
      <c r="C327" s="47"/>
      <c r="D327" s="45">
        <v>18000000</v>
      </c>
      <c r="E327" s="45">
        <f>F327+G327</f>
        <v>2000000</v>
      </c>
      <c r="F327" s="45">
        <v>0</v>
      </c>
      <c r="G327" s="45">
        <v>2000000</v>
      </c>
      <c r="H327" s="45">
        <f>D327-E327</f>
        <v>16000000</v>
      </c>
      <c r="I327" s="46"/>
    </row>
    <row r="328" spans="1:9" s="37" customFormat="1" ht="15">
      <c r="A328" s="74"/>
      <c r="B328" s="76" t="s">
        <v>159</v>
      </c>
      <c r="C328" s="47"/>
      <c r="D328" s="45">
        <v>68000000</v>
      </c>
      <c r="E328" s="45">
        <f>F328+G328</f>
        <v>0</v>
      </c>
      <c r="F328" s="45">
        <v>0</v>
      </c>
      <c r="G328" s="45">
        <v>0</v>
      </c>
      <c r="H328" s="45">
        <f>D328-E328</f>
        <v>68000000</v>
      </c>
      <c r="I328" s="46"/>
    </row>
    <row r="329" spans="1:9" ht="15">
      <c r="A329" s="74"/>
      <c r="B329" s="76" t="s">
        <v>160</v>
      </c>
      <c r="C329" s="47"/>
      <c r="D329" s="45">
        <v>14000000</v>
      </c>
      <c r="E329" s="45">
        <f>F329+G329</f>
        <v>0</v>
      </c>
      <c r="F329" s="45">
        <v>0</v>
      </c>
      <c r="G329" s="45">
        <v>0</v>
      </c>
      <c r="H329" s="45">
        <f>D329-E329</f>
        <v>14000000</v>
      </c>
      <c r="I329" s="46"/>
    </row>
    <row r="330" spans="1:9" ht="15">
      <c r="A330" s="74"/>
      <c r="B330" s="76" t="s">
        <v>161</v>
      </c>
      <c r="C330" s="47"/>
      <c r="D330" s="45">
        <v>14000000</v>
      </c>
      <c r="E330" s="45">
        <f>F330+G330</f>
        <v>0</v>
      </c>
      <c r="F330" s="45">
        <v>0</v>
      </c>
      <c r="G330" s="45">
        <v>0</v>
      </c>
      <c r="H330" s="45">
        <f>D330-E330</f>
        <v>14000000</v>
      </c>
      <c r="I330" s="46"/>
    </row>
    <row r="331" spans="1:9" ht="15">
      <c r="A331" s="72" t="s">
        <v>26</v>
      </c>
      <c r="B331" s="73" t="s">
        <v>163</v>
      </c>
      <c r="C331" s="47"/>
      <c r="D331" s="48">
        <f>SUM(D332:D337)</f>
        <v>210000000</v>
      </c>
      <c r="E331" s="48">
        <f>SUM(E332:E337)</f>
        <v>83000000</v>
      </c>
      <c r="F331" s="48">
        <f>SUM(F332:F337)</f>
        <v>76000000</v>
      </c>
      <c r="G331" s="48">
        <f>SUM(G332:G337)</f>
        <v>7000000</v>
      </c>
      <c r="H331" s="48">
        <f>SUM(H332:H337)</f>
        <v>127000000</v>
      </c>
      <c r="I331" s="46"/>
    </row>
    <row r="332" spans="1:9" ht="15">
      <c r="A332" s="74"/>
      <c r="B332" s="76" t="s">
        <v>164</v>
      </c>
      <c r="C332" s="47"/>
      <c r="D332" s="45">
        <v>13000000</v>
      </c>
      <c r="E332" s="45">
        <f aca="true" t="shared" si="13" ref="E332:E337">F332+G332</f>
        <v>6000000</v>
      </c>
      <c r="F332" s="45">
        <v>6000000</v>
      </c>
      <c r="G332" s="45">
        <v>0</v>
      </c>
      <c r="H332" s="45">
        <f aca="true" t="shared" si="14" ref="H332:H337">D332-E332</f>
        <v>7000000</v>
      </c>
      <c r="I332" s="46"/>
    </row>
    <row r="333" spans="1:9" s="38" customFormat="1" ht="15">
      <c r="A333" s="74"/>
      <c r="B333" s="76" t="s">
        <v>165</v>
      </c>
      <c r="C333" s="47"/>
      <c r="D333" s="45">
        <v>77000000</v>
      </c>
      <c r="E333" s="45">
        <f t="shared" si="13"/>
        <v>33000000</v>
      </c>
      <c r="F333" s="45">
        <v>30000000</v>
      </c>
      <c r="G333" s="45">
        <v>3000000</v>
      </c>
      <c r="H333" s="45">
        <f t="shared" si="14"/>
        <v>44000000</v>
      </c>
      <c r="I333" s="46"/>
    </row>
    <row r="334" spans="1:9" ht="15">
      <c r="A334" s="74"/>
      <c r="B334" s="76" t="s">
        <v>166</v>
      </c>
      <c r="C334" s="47"/>
      <c r="D334" s="45">
        <v>80000000</v>
      </c>
      <c r="E334" s="45">
        <f t="shared" si="13"/>
        <v>44000000</v>
      </c>
      <c r="F334" s="45">
        <v>40000000</v>
      </c>
      <c r="G334" s="45">
        <v>4000000</v>
      </c>
      <c r="H334" s="45">
        <f t="shared" si="14"/>
        <v>36000000</v>
      </c>
      <c r="I334" s="46"/>
    </row>
    <row r="335" spans="1:9" ht="30">
      <c r="A335" s="74"/>
      <c r="B335" s="75" t="s">
        <v>167</v>
      </c>
      <c r="C335" s="47"/>
      <c r="D335" s="45">
        <v>9000000</v>
      </c>
      <c r="E335" s="45">
        <f t="shared" si="13"/>
        <v>0</v>
      </c>
      <c r="F335" s="45">
        <v>0</v>
      </c>
      <c r="G335" s="45">
        <v>0</v>
      </c>
      <c r="H335" s="45">
        <f t="shared" si="14"/>
        <v>9000000</v>
      </c>
      <c r="I335" s="46"/>
    </row>
    <row r="336" spans="1:9" ht="30">
      <c r="A336" s="74"/>
      <c r="B336" s="75" t="s">
        <v>168</v>
      </c>
      <c r="C336" s="47"/>
      <c r="D336" s="45">
        <v>13000000</v>
      </c>
      <c r="E336" s="45">
        <f t="shared" si="13"/>
        <v>0</v>
      </c>
      <c r="F336" s="45">
        <v>0</v>
      </c>
      <c r="G336" s="45">
        <v>0</v>
      </c>
      <c r="H336" s="45">
        <f t="shared" si="14"/>
        <v>13000000</v>
      </c>
      <c r="I336" s="46"/>
    </row>
    <row r="337" spans="1:9" ht="30">
      <c r="A337" s="74"/>
      <c r="B337" s="75" t="s">
        <v>169</v>
      </c>
      <c r="C337" s="47"/>
      <c r="D337" s="45">
        <v>18000000</v>
      </c>
      <c r="E337" s="45">
        <f t="shared" si="13"/>
        <v>0</v>
      </c>
      <c r="F337" s="45">
        <v>0</v>
      </c>
      <c r="G337" s="45">
        <v>0</v>
      </c>
      <c r="H337" s="45">
        <f t="shared" si="14"/>
        <v>18000000</v>
      </c>
      <c r="I337" s="46"/>
    </row>
    <row r="338" spans="1:9" ht="15">
      <c r="A338" s="72" t="s">
        <v>26</v>
      </c>
      <c r="B338" s="73" t="s">
        <v>170</v>
      </c>
      <c r="C338" s="47"/>
      <c r="D338" s="48">
        <f>SUM(D339:D340)</f>
        <v>500000000</v>
      </c>
      <c r="E338" s="48">
        <f>SUM(E339:E340)</f>
        <v>23000000</v>
      </c>
      <c r="F338" s="48">
        <f>SUM(F339:F340)</f>
        <v>0</v>
      </c>
      <c r="G338" s="48">
        <f>SUM(G339:G340)</f>
        <v>23000000</v>
      </c>
      <c r="H338" s="48">
        <f>SUM(H339:H340)</f>
        <v>477000000</v>
      </c>
      <c r="I338" s="46"/>
    </row>
    <row r="339" spans="1:9" ht="15">
      <c r="A339" s="74"/>
      <c r="B339" s="75" t="s">
        <v>171</v>
      </c>
      <c r="C339" s="47"/>
      <c r="D339" s="45">
        <v>280000000</v>
      </c>
      <c r="E339" s="45">
        <f>F339+G339</f>
        <v>6000000</v>
      </c>
      <c r="F339" s="45">
        <v>0</v>
      </c>
      <c r="G339" s="45">
        <v>6000000</v>
      </c>
      <c r="H339" s="45">
        <f>D339-E339</f>
        <v>274000000</v>
      </c>
      <c r="I339" s="46"/>
    </row>
    <row r="340" spans="1:9" ht="15">
      <c r="A340" s="74"/>
      <c r="B340" s="75" t="s">
        <v>172</v>
      </c>
      <c r="C340" s="47"/>
      <c r="D340" s="45">
        <v>220000000</v>
      </c>
      <c r="E340" s="45">
        <f>F340+G340</f>
        <v>17000000</v>
      </c>
      <c r="F340" s="45">
        <v>0</v>
      </c>
      <c r="G340" s="45">
        <v>17000000</v>
      </c>
      <c r="H340" s="45">
        <f>D340-E340</f>
        <v>203000000</v>
      </c>
      <c r="I340" s="46"/>
    </row>
    <row r="341" spans="1:9" ht="15">
      <c r="A341" s="72" t="s">
        <v>26</v>
      </c>
      <c r="B341" s="73" t="s">
        <v>174</v>
      </c>
      <c r="C341" s="47"/>
      <c r="D341" s="48">
        <v>95000000</v>
      </c>
      <c r="E341" s="48">
        <f>F341+G341</f>
        <v>0</v>
      </c>
      <c r="F341" s="48">
        <v>0</v>
      </c>
      <c r="G341" s="48">
        <v>0</v>
      </c>
      <c r="H341" s="48">
        <f>D341-E341</f>
        <v>95000000</v>
      </c>
      <c r="I341" s="46"/>
    </row>
    <row r="342" spans="1:9" s="38" customFormat="1" ht="15">
      <c r="A342" s="72" t="s">
        <v>26</v>
      </c>
      <c r="B342" s="73" t="s">
        <v>175</v>
      </c>
      <c r="C342" s="47"/>
      <c r="D342" s="48">
        <v>95000000</v>
      </c>
      <c r="E342" s="48">
        <f>F342+G342</f>
        <v>9000000</v>
      </c>
      <c r="F342" s="48">
        <v>0</v>
      </c>
      <c r="G342" s="48">
        <v>9000000</v>
      </c>
      <c r="H342" s="48">
        <f>D342-E342</f>
        <v>86000000</v>
      </c>
      <c r="I342" s="46"/>
    </row>
    <row r="343" spans="1:9" ht="15">
      <c r="A343" s="72" t="s">
        <v>26</v>
      </c>
      <c r="B343" s="73" t="s">
        <v>177</v>
      </c>
      <c r="C343" s="47"/>
      <c r="D343" s="48">
        <f>SUM(D344:D348)</f>
        <v>731000000</v>
      </c>
      <c r="E343" s="48">
        <f>SUM(E344:E348)</f>
        <v>47000000</v>
      </c>
      <c r="F343" s="48">
        <f>SUM(F344:F348)</f>
        <v>0</v>
      </c>
      <c r="G343" s="48">
        <f>SUM(G344:G348)</f>
        <v>47000000</v>
      </c>
      <c r="H343" s="48">
        <f>SUM(H344:H348)</f>
        <v>684000000</v>
      </c>
      <c r="I343" s="46"/>
    </row>
    <row r="344" spans="1:9" ht="45">
      <c r="A344" s="77"/>
      <c r="B344" s="75" t="s">
        <v>178</v>
      </c>
      <c r="C344" s="47"/>
      <c r="D344" s="45">
        <v>300000000</v>
      </c>
      <c r="E344" s="45">
        <f>F344+G344</f>
        <v>30000000</v>
      </c>
      <c r="F344" s="45">
        <v>0</v>
      </c>
      <c r="G344" s="45">
        <v>30000000</v>
      </c>
      <c r="H344" s="45">
        <f>D344-E344</f>
        <v>270000000</v>
      </c>
      <c r="I344" s="46"/>
    </row>
    <row r="345" spans="1:9" s="38" customFormat="1" ht="30">
      <c r="A345" s="77"/>
      <c r="B345" s="75" t="s">
        <v>179</v>
      </c>
      <c r="C345" s="47"/>
      <c r="D345" s="45">
        <v>30000000</v>
      </c>
      <c r="E345" s="45">
        <f>F345+G345</f>
        <v>3000000</v>
      </c>
      <c r="F345" s="45">
        <v>0</v>
      </c>
      <c r="G345" s="45">
        <v>3000000</v>
      </c>
      <c r="H345" s="45">
        <f>D345-E345</f>
        <v>27000000</v>
      </c>
      <c r="I345" s="46"/>
    </row>
    <row r="346" spans="1:9" ht="45">
      <c r="A346" s="77"/>
      <c r="B346" s="75" t="s">
        <v>180</v>
      </c>
      <c r="C346" s="47"/>
      <c r="D346" s="45">
        <v>230000000</v>
      </c>
      <c r="E346" s="45">
        <f>F346+G346</f>
        <v>0</v>
      </c>
      <c r="F346" s="45">
        <v>0</v>
      </c>
      <c r="G346" s="45">
        <v>0</v>
      </c>
      <c r="H346" s="45">
        <f>D346-E346</f>
        <v>230000000</v>
      </c>
      <c r="I346" s="46"/>
    </row>
    <row r="347" spans="1:9" s="38" customFormat="1" ht="15">
      <c r="A347" s="77"/>
      <c r="B347" s="75" t="s">
        <v>181</v>
      </c>
      <c r="C347" s="47"/>
      <c r="D347" s="45">
        <v>135000000</v>
      </c>
      <c r="E347" s="45">
        <f>F347+G347</f>
        <v>10000000</v>
      </c>
      <c r="F347" s="45">
        <v>0</v>
      </c>
      <c r="G347" s="45">
        <v>10000000</v>
      </c>
      <c r="H347" s="45">
        <f>D347-E347</f>
        <v>125000000</v>
      </c>
      <c r="I347" s="46"/>
    </row>
    <row r="348" spans="1:9" s="38" customFormat="1" ht="15">
      <c r="A348" s="77"/>
      <c r="B348" s="75" t="s">
        <v>182</v>
      </c>
      <c r="C348" s="47"/>
      <c r="D348" s="45">
        <v>36000000</v>
      </c>
      <c r="E348" s="45">
        <f>F348+G348</f>
        <v>4000000</v>
      </c>
      <c r="F348" s="45">
        <v>0</v>
      </c>
      <c r="G348" s="45">
        <v>4000000</v>
      </c>
      <c r="H348" s="45">
        <f>D348-E348</f>
        <v>32000000</v>
      </c>
      <c r="I348" s="46"/>
    </row>
    <row r="349" spans="1:9" ht="15">
      <c r="A349" s="72" t="s">
        <v>26</v>
      </c>
      <c r="B349" s="73" t="s">
        <v>184</v>
      </c>
      <c r="C349" s="47"/>
      <c r="D349" s="48">
        <f>D350</f>
        <v>180000000</v>
      </c>
      <c r="E349" s="48">
        <f>E350</f>
        <v>14000000</v>
      </c>
      <c r="F349" s="48">
        <f>F350</f>
        <v>0</v>
      </c>
      <c r="G349" s="48">
        <f>G350</f>
        <v>14000000</v>
      </c>
      <c r="H349" s="48">
        <f>H350</f>
        <v>166000000</v>
      </c>
      <c r="I349" s="46"/>
    </row>
    <row r="350" spans="1:9" ht="15">
      <c r="A350" s="74"/>
      <c r="B350" s="76" t="s">
        <v>185</v>
      </c>
      <c r="C350" s="47"/>
      <c r="D350" s="45">
        <v>180000000</v>
      </c>
      <c r="E350" s="45">
        <f>F350+G350</f>
        <v>14000000</v>
      </c>
      <c r="F350" s="45">
        <v>0</v>
      </c>
      <c r="G350" s="45">
        <v>14000000</v>
      </c>
      <c r="H350" s="45">
        <f>D350-E350</f>
        <v>166000000</v>
      </c>
      <c r="I350" s="46"/>
    </row>
    <row r="351" spans="1:9" ht="15">
      <c r="A351" s="78" t="s">
        <v>39</v>
      </c>
      <c r="B351" s="79" t="s">
        <v>186</v>
      </c>
      <c r="C351" s="47"/>
      <c r="D351" s="48">
        <f>D352+D358</f>
        <v>5655000000</v>
      </c>
      <c r="E351" s="48">
        <f>E352+E358</f>
        <v>0</v>
      </c>
      <c r="F351" s="48">
        <f>F352+F358</f>
        <v>0</v>
      </c>
      <c r="G351" s="48">
        <f>G352+G358</f>
        <v>0</v>
      </c>
      <c r="H351" s="48">
        <f>H352+H358</f>
        <v>5655000000</v>
      </c>
      <c r="I351" s="46"/>
    </row>
    <row r="352" spans="1:9" ht="15">
      <c r="A352" s="80" t="s">
        <v>26</v>
      </c>
      <c r="B352" s="81" t="s">
        <v>187</v>
      </c>
      <c r="C352" s="47"/>
      <c r="D352" s="48">
        <f>D353+D356+D357</f>
        <v>5361000000</v>
      </c>
      <c r="E352" s="48">
        <f>E353+E356+E357</f>
        <v>0</v>
      </c>
      <c r="F352" s="48">
        <f>F353+F356+F357</f>
        <v>0</v>
      </c>
      <c r="G352" s="48">
        <f>G353+G356+G357</f>
        <v>0</v>
      </c>
      <c r="H352" s="48">
        <f>H353+H356+H357</f>
        <v>5361000000</v>
      </c>
      <c r="I352" s="46"/>
    </row>
    <row r="353" spans="1:9" ht="15">
      <c r="A353" s="77"/>
      <c r="B353" s="82" t="s">
        <v>188</v>
      </c>
      <c r="C353" s="47"/>
      <c r="D353" s="45">
        <f>SUM(D354:D355)</f>
        <v>5025000000</v>
      </c>
      <c r="E353" s="45">
        <f>SUM(E354:E355)</f>
        <v>0</v>
      </c>
      <c r="F353" s="45">
        <f>SUM(F354:F355)</f>
        <v>0</v>
      </c>
      <c r="G353" s="45">
        <f>SUM(G354:G355)</f>
        <v>0</v>
      </c>
      <c r="H353" s="45">
        <f>SUM(H354:H355)</f>
        <v>5025000000</v>
      </c>
      <c r="I353" s="46"/>
    </row>
    <row r="354" spans="1:9" s="20" customFormat="1" ht="15">
      <c r="A354" s="36"/>
      <c r="B354" s="35" t="s">
        <v>189</v>
      </c>
      <c r="C354" s="67"/>
      <c r="D354" s="54">
        <v>4060000000</v>
      </c>
      <c r="E354" s="54">
        <f aca="true" t="shared" si="15" ref="E354:E361">F354+G354</f>
        <v>0</v>
      </c>
      <c r="F354" s="54">
        <v>0</v>
      </c>
      <c r="G354" s="54">
        <v>0</v>
      </c>
      <c r="H354" s="54">
        <f aca="true" t="shared" si="16" ref="H354:H361">D354-E354</f>
        <v>4060000000</v>
      </c>
      <c r="I354" s="68"/>
    </row>
    <row r="355" spans="1:9" s="20" customFormat="1" ht="15">
      <c r="A355" s="36"/>
      <c r="B355" s="35" t="s">
        <v>190</v>
      </c>
      <c r="C355" s="67"/>
      <c r="D355" s="54">
        <v>965000000</v>
      </c>
      <c r="E355" s="54">
        <f t="shared" si="15"/>
        <v>0</v>
      </c>
      <c r="F355" s="54">
        <v>0</v>
      </c>
      <c r="G355" s="54">
        <v>0</v>
      </c>
      <c r="H355" s="54">
        <f t="shared" si="16"/>
        <v>965000000</v>
      </c>
      <c r="I355" s="68"/>
    </row>
    <row r="356" spans="1:9" ht="15">
      <c r="A356" s="77"/>
      <c r="B356" s="83" t="s">
        <v>191</v>
      </c>
      <c r="C356" s="47"/>
      <c r="D356" s="45">
        <v>135000000</v>
      </c>
      <c r="E356" s="45">
        <f t="shared" si="15"/>
        <v>0</v>
      </c>
      <c r="F356" s="45">
        <v>0</v>
      </c>
      <c r="G356" s="45">
        <v>0</v>
      </c>
      <c r="H356" s="45">
        <f t="shared" si="16"/>
        <v>135000000</v>
      </c>
      <c r="I356" s="46"/>
    </row>
    <row r="357" spans="1:9" ht="15">
      <c r="A357" s="77"/>
      <c r="B357" s="83" t="s">
        <v>192</v>
      </c>
      <c r="C357" s="47"/>
      <c r="D357" s="45">
        <v>201000000</v>
      </c>
      <c r="E357" s="45">
        <f t="shared" si="15"/>
        <v>0</v>
      </c>
      <c r="F357" s="45">
        <v>0</v>
      </c>
      <c r="G357" s="45">
        <v>0</v>
      </c>
      <c r="H357" s="45">
        <f t="shared" si="16"/>
        <v>201000000</v>
      </c>
      <c r="I357" s="46"/>
    </row>
    <row r="358" spans="1:9" ht="45">
      <c r="A358" s="72" t="s">
        <v>26</v>
      </c>
      <c r="B358" s="84" t="s">
        <v>193</v>
      </c>
      <c r="C358" s="47"/>
      <c r="D358" s="48">
        <v>294000000</v>
      </c>
      <c r="E358" s="48">
        <f t="shared" si="15"/>
        <v>0</v>
      </c>
      <c r="F358" s="48">
        <v>0</v>
      </c>
      <c r="G358" s="48">
        <v>0</v>
      </c>
      <c r="H358" s="48">
        <f t="shared" si="16"/>
        <v>294000000</v>
      </c>
      <c r="I358" s="46"/>
    </row>
    <row r="359" spans="1:9" ht="15">
      <c r="A359" s="78" t="s">
        <v>162</v>
      </c>
      <c r="B359" s="85" t="s">
        <v>194</v>
      </c>
      <c r="C359" s="47"/>
      <c r="D359" s="48">
        <v>200000000</v>
      </c>
      <c r="E359" s="48">
        <f t="shared" si="15"/>
        <v>0</v>
      </c>
      <c r="F359" s="48">
        <v>0</v>
      </c>
      <c r="G359" s="48">
        <v>0</v>
      </c>
      <c r="H359" s="48">
        <f t="shared" si="16"/>
        <v>200000000</v>
      </c>
      <c r="I359" s="46"/>
    </row>
    <row r="360" spans="1:9" ht="15">
      <c r="A360" s="78" t="s">
        <v>200</v>
      </c>
      <c r="B360" s="85" t="s">
        <v>195</v>
      </c>
      <c r="C360" s="47"/>
      <c r="D360" s="42">
        <v>90000000</v>
      </c>
      <c r="E360" s="42">
        <f t="shared" si="15"/>
        <v>9000000</v>
      </c>
      <c r="F360" s="42">
        <v>0</v>
      </c>
      <c r="G360" s="42">
        <v>9000000</v>
      </c>
      <c r="H360" s="42">
        <f t="shared" si="16"/>
        <v>81000000</v>
      </c>
      <c r="I360" s="46"/>
    </row>
    <row r="361" spans="1:9" ht="28.5">
      <c r="A361" s="78" t="s">
        <v>173</v>
      </c>
      <c r="B361" s="85" t="s">
        <v>196</v>
      </c>
      <c r="C361" s="47"/>
      <c r="D361" s="42">
        <v>45000000</v>
      </c>
      <c r="E361" s="42">
        <f t="shared" si="15"/>
        <v>12000000</v>
      </c>
      <c r="F361" s="42">
        <v>12000000</v>
      </c>
      <c r="G361" s="42">
        <v>0</v>
      </c>
      <c r="H361" s="42">
        <f t="shared" si="16"/>
        <v>33000000</v>
      </c>
      <c r="I361" s="46"/>
    </row>
    <row r="362" spans="1:9" ht="28.5">
      <c r="A362" s="78" t="s">
        <v>176</v>
      </c>
      <c r="B362" s="85" t="s">
        <v>201</v>
      </c>
      <c r="C362" s="47"/>
      <c r="D362" s="42">
        <f>SUM(D363:D364)</f>
        <v>195000000</v>
      </c>
      <c r="E362" s="42">
        <f>SUM(E363:E364)</f>
        <v>0</v>
      </c>
      <c r="F362" s="42">
        <f>SUM(F363:F364)</f>
        <v>0</v>
      </c>
      <c r="G362" s="42">
        <f>SUM(G363:G364)</f>
        <v>0</v>
      </c>
      <c r="H362" s="42">
        <f>SUM(H363:H364)</f>
        <v>195000000</v>
      </c>
      <c r="I362" s="46"/>
    </row>
    <row r="363" spans="1:9" ht="30">
      <c r="A363" s="78"/>
      <c r="B363" s="22" t="s">
        <v>197</v>
      </c>
      <c r="C363" s="47"/>
      <c r="D363" s="45">
        <v>45000000</v>
      </c>
      <c r="E363" s="45">
        <f>F363+G363</f>
        <v>0</v>
      </c>
      <c r="F363" s="45">
        <v>0</v>
      </c>
      <c r="G363" s="45">
        <v>0</v>
      </c>
      <c r="H363" s="45">
        <f>D363-E363</f>
        <v>45000000</v>
      </c>
      <c r="I363" s="46"/>
    </row>
    <row r="364" spans="1:9" ht="15">
      <c r="A364" s="78"/>
      <c r="B364" s="22" t="s">
        <v>198</v>
      </c>
      <c r="C364" s="47"/>
      <c r="D364" s="45">
        <v>150000000</v>
      </c>
      <c r="E364" s="45">
        <f>F364+G364</f>
        <v>0</v>
      </c>
      <c r="F364" s="45">
        <v>0</v>
      </c>
      <c r="G364" s="45">
        <v>0</v>
      </c>
      <c r="H364" s="45">
        <f>D364-E364</f>
        <v>150000000</v>
      </c>
      <c r="I364" s="46"/>
    </row>
    <row r="365" spans="1:9" ht="15">
      <c r="A365" s="49" t="s">
        <v>183</v>
      </c>
      <c r="B365" s="86" t="s">
        <v>199</v>
      </c>
      <c r="C365" s="47"/>
      <c r="D365" s="42">
        <v>100000000</v>
      </c>
      <c r="E365" s="42">
        <f>F365+G365</f>
        <v>10000000</v>
      </c>
      <c r="F365" s="42">
        <v>0</v>
      </c>
      <c r="G365" s="42">
        <v>10000000</v>
      </c>
      <c r="H365" s="42">
        <f>D365-E365</f>
        <v>90000000</v>
      </c>
      <c r="I365" s="46"/>
    </row>
    <row r="366" spans="1:9" s="38" customFormat="1" ht="15">
      <c r="A366" s="131"/>
      <c r="B366" s="132" t="s">
        <v>308</v>
      </c>
      <c r="C366" s="133"/>
      <c r="D366" s="134"/>
      <c r="E366" s="134"/>
      <c r="F366" s="134"/>
      <c r="G366" s="134"/>
      <c r="H366" s="134"/>
      <c r="I366" s="135"/>
    </row>
    <row r="367" spans="1:9" ht="15">
      <c r="A367" s="49" t="s">
        <v>336</v>
      </c>
      <c r="B367" s="86" t="s">
        <v>310</v>
      </c>
      <c r="C367" s="47"/>
      <c r="D367" s="42">
        <f>D368+D369</f>
        <v>1976000000</v>
      </c>
      <c r="E367" s="42">
        <f>E368+E369</f>
        <v>160400000</v>
      </c>
      <c r="F367" s="42">
        <f>F368+F369</f>
        <v>58000000</v>
      </c>
      <c r="G367" s="42">
        <f>G368+G369</f>
        <v>102400000</v>
      </c>
      <c r="H367" s="42">
        <f>H368+H369</f>
        <v>1815600000</v>
      </c>
      <c r="I367" s="46"/>
    </row>
    <row r="368" spans="1:8" ht="14.25">
      <c r="A368" s="122"/>
      <c r="B368" s="123" t="s">
        <v>365</v>
      </c>
      <c r="C368" s="111"/>
      <c r="D368" s="112">
        <v>0</v>
      </c>
      <c r="E368" s="112">
        <v>0</v>
      </c>
      <c r="F368" s="112">
        <v>0</v>
      </c>
      <c r="G368" s="112">
        <v>0</v>
      </c>
      <c r="H368" s="112">
        <v>0</v>
      </c>
    </row>
    <row r="369" spans="1:8" s="130" customFormat="1" ht="15">
      <c r="A369" s="5"/>
      <c r="B369" s="52" t="s">
        <v>364</v>
      </c>
      <c r="C369" s="47"/>
      <c r="D369" s="42">
        <f>D370+D396+D397+D398+D399+D400+D403</f>
        <v>1976000000</v>
      </c>
      <c r="E369" s="42">
        <f>E370+E396+E397+E398+E399+E400+E403</f>
        <v>160400000</v>
      </c>
      <c r="F369" s="42">
        <f>F370+F396+F397+F398+F399+F400+F403</f>
        <v>58000000</v>
      </c>
      <c r="G369" s="42">
        <f>G370+G396+G397+G398+G399+G400+G403</f>
        <v>102400000</v>
      </c>
      <c r="H369" s="42">
        <f>H370+H396+H397+H398+H399+H400+H403</f>
        <v>1815600000</v>
      </c>
    </row>
    <row r="370" spans="1:8" s="130" customFormat="1" ht="15">
      <c r="A370" s="70" t="s">
        <v>38</v>
      </c>
      <c r="B370" s="71" t="s">
        <v>151</v>
      </c>
      <c r="C370" s="47"/>
      <c r="D370" s="42">
        <f>D371+D376+D381+D387+D388+D389+D394</f>
        <v>1202000000</v>
      </c>
      <c r="E370" s="42">
        <f>E371+E376+E381+E387+E388+E389+E394</f>
        <v>129400000</v>
      </c>
      <c r="F370" s="42">
        <f>F371+F376+F381+F387+F388+F389+F394</f>
        <v>46000000</v>
      </c>
      <c r="G370" s="42">
        <f>G371+G376+G381+G387+G388+G389+G394</f>
        <v>83400000</v>
      </c>
      <c r="H370" s="42">
        <f>H371+H376+H381+H387+H388+H389+H394</f>
        <v>1072600000</v>
      </c>
    </row>
    <row r="371" spans="1:8" s="130" customFormat="1" ht="15">
      <c r="A371" s="72" t="s">
        <v>26</v>
      </c>
      <c r="B371" s="73" t="s">
        <v>152</v>
      </c>
      <c r="C371" s="47"/>
      <c r="D371" s="48">
        <f>SUM(D372:D375)</f>
        <v>98000000</v>
      </c>
      <c r="E371" s="48">
        <f>SUM(E372:E375)</f>
        <v>2000000</v>
      </c>
      <c r="F371" s="48">
        <f>SUM(F372:F375)</f>
        <v>0</v>
      </c>
      <c r="G371" s="48">
        <f>SUM(G372:G375)</f>
        <v>2000000</v>
      </c>
      <c r="H371" s="48">
        <f>SUM(H372:H375)</f>
        <v>96000000</v>
      </c>
    </row>
    <row r="372" spans="1:8" s="130" customFormat="1" ht="15">
      <c r="A372" s="74"/>
      <c r="B372" s="75" t="s">
        <v>153</v>
      </c>
      <c r="C372" s="47"/>
      <c r="D372" s="45">
        <v>18000000</v>
      </c>
      <c r="E372" s="45">
        <f>F372+G372</f>
        <v>2000000</v>
      </c>
      <c r="F372" s="45">
        <v>0</v>
      </c>
      <c r="G372" s="45">
        <v>2000000</v>
      </c>
      <c r="H372" s="45">
        <f>D372-E372</f>
        <v>16000000</v>
      </c>
    </row>
    <row r="373" spans="1:8" s="130" customFormat="1" ht="15">
      <c r="A373" s="74"/>
      <c r="B373" s="75" t="s">
        <v>154</v>
      </c>
      <c r="C373" s="47"/>
      <c r="D373" s="45">
        <v>41000000</v>
      </c>
      <c r="E373" s="45">
        <f>F373+G373</f>
        <v>0</v>
      </c>
      <c r="F373" s="45">
        <v>0</v>
      </c>
      <c r="G373" s="45">
        <v>0</v>
      </c>
      <c r="H373" s="45">
        <f>D373-E373</f>
        <v>41000000</v>
      </c>
    </row>
    <row r="374" spans="1:8" s="130" customFormat="1" ht="15">
      <c r="A374" s="74"/>
      <c r="B374" s="75" t="s">
        <v>289</v>
      </c>
      <c r="C374" s="47"/>
      <c r="D374" s="45">
        <v>18000000</v>
      </c>
      <c r="E374" s="45">
        <f>F374+G374</f>
        <v>0</v>
      </c>
      <c r="F374" s="45">
        <v>0</v>
      </c>
      <c r="G374" s="45">
        <v>0</v>
      </c>
      <c r="H374" s="45">
        <f>D374-E374</f>
        <v>18000000</v>
      </c>
    </row>
    <row r="375" spans="1:8" s="130" customFormat="1" ht="15">
      <c r="A375" s="74"/>
      <c r="B375" s="75" t="s">
        <v>155</v>
      </c>
      <c r="C375" s="47"/>
      <c r="D375" s="45">
        <v>21000000</v>
      </c>
      <c r="E375" s="45">
        <f>F375+G375</f>
        <v>0</v>
      </c>
      <c r="F375" s="45">
        <v>0</v>
      </c>
      <c r="G375" s="45">
        <v>0</v>
      </c>
      <c r="H375" s="45">
        <f>D375-E375</f>
        <v>21000000</v>
      </c>
    </row>
    <row r="376" spans="1:8" s="130" customFormat="1" ht="15">
      <c r="A376" s="72" t="s">
        <v>26</v>
      </c>
      <c r="B376" s="73" t="s">
        <v>156</v>
      </c>
      <c r="C376" s="47"/>
      <c r="D376" s="48">
        <f>SUM(D377:D380)</f>
        <v>126000000</v>
      </c>
      <c r="E376" s="48">
        <f>SUM(E377:E380)</f>
        <v>10000000</v>
      </c>
      <c r="F376" s="48">
        <f>SUM(F377:F380)</f>
        <v>0</v>
      </c>
      <c r="G376" s="48">
        <f>SUM(G377:G380)</f>
        <v>10000000</v>
      </c>
      <c r="H376" s="48">
        <f>SUM(H377:H380)</f>
        <v>116000000</v>
      </c>
    </row>
    <row r="377" spans="1:8" s="130" customFormat="1" ht="15">
      <c r="A377" s="74"/>
      <c r="B377" s="76" t="s">
        <v>157</v>
      </c>
      <c r="C377" s="47"/>
      <c r="D377" s="45">
        <v>80000000</v>
      </c>
      <c r="E377" s="45">
        <f>F377+G377</f>
        <v>8000000</v>
      </c>
      <c r="F377" s="45">
        <v>0</v>
      </c>
      <c r="G377" s="45">
        <v>8000000</v>
      </c>
      <c r="H377" s="45">
        <f>D377-E377</f>
        <v>72000000</v>
      </c>
    </row>
    <row r="378" spans="1:8" s="130" customFormat="1" ht="15">
      <c r="A378" s="74"/>
      <c r="B378" s="76" t="s">
        <v>158</v>
      </c>
      <c r="C378" s="47"/>
      <c r="D378" s="45">
        <v>18000000</v>
      </c>
      <c r="E378" s="45">
        <f>F378+G378</f>
        <v>2000000</v>
      </c>
      <c r="F378" s="45">
        <v>0</v>
      </c>
      <c r="G378" s="45">
        <v>2000000</v>
      </c>
      <c r="H378" s="45">
        <f>D378-E378</f>
        <v>16000000</v>
      </c>
    </row>
    <row r="379" spans="1:8" s="130" customFormat="1" ht="15">
      <c r="A379" s="74"/>
      <c r="B379" s="76" t="s">
        <v>160</v>
      </c>
      <c r="C379" s="47"/>
      <c r="D379" s="45">
        <v>14000000</v>
      </c>
      <c r="E379" s="45">
        <f>F379+G379</f>
        <v>0</v>
      </c>
      <c r="F379" s="45">
        <v>0</v>
      </c>
      <c r="G379" s="45">
        <v>0</v>
      </c>
      <c r="H379" s="45">
        <f>D379-E379</f>
        <v>14000000</v>
      </c>
    </row>
    <row r="380" spans="1:8" s="130" customFormat="1" ht="15">
      <c r="A380" s="74"/>
      <c r="B380" s="76" t="s">
        <v>161</v>
      </c>
      <c r="C380" s="47"/>
      <c r="D380" s="45">
        <v>14000000</v>
      </c>
      <c r="E380" s="45">
        <f>F380+G380</f>
        <v>0</v>
      </c>
      <c r="F380" s="45">
        <v>0</v>
      </c>
      <c r="G380" s="45">
        <v>0</v>
      </c>
      <c r="H380" s="45">
        <f>D380-E380</f>
        <v>14000000</v>
      </c>
    </row>
    <row r="381" spans="1:8" s="130" customFormat="1" ht="15">
      <c r="A381" s="72" t="s">
        <v>26</v>
      </c>
      <c r="B381" s="73" t="s">
        <v>163</v>
      </c>
      <c r="C381" s="47"/>
      <c r="D381" s="48">
        <f>SUM(D382:D386)</f>
        <v>133000000</v>
      </c>
      <c r="E381" s="48">
        <f>SUM(E382:E386)</f>
        <v>50000000</v>
      </c>
      <c r="F381" s="48">
        <f>SUM(F382:F386)</f>
        <v>46000000</v>
      </c>
      <c r="G381" s="48">
        <f>SUM(G382:G386)</f>
        <v>4000000</v>
      </c>
      <c r="H381" s="48">
        <f>SUM(H382:H386)</f>
        <v>83000000</v>
      </c>
    </row>
    <row r="382" spans="1:8" s="130" customFormat="1" ht="15">
      <c r="A382" s="74"/>
      <c r="B382" s="76" t="s">
        <v>164</v>
      </c>
      <c r="C382" s="47"/>
      <c r="D382" s="45">
        <v>13000000</v>
      </c>
      <c r="E382" s="45">
        <f aca="true" t="shared" si="17" ref="E382:E388">F382+G382</f>
        <v>6000000</v>
      </c>
      <c r="F382" s="45">
        <v>6000000</v>
      </c>
      <c r="G382" s="45">
        <v>0</v>
      </c>
      <c r="H382" s="45">
        <f aca="true" t="shared" si="18" ref="H382:H388">D382-E382</f>
        <v>7000000</v>
      </c>
    </row>
    <row r="383" spans="1:8" s="130" customFormat="1" ht="15">
      <c r="A383" s="74"/>
      <c r="B383" s="76" t="s">
        <v>166</v>
      </c>
      <c r="C383" s="47"/>
      <c r="D383" s="45">
        <v>80000000</v>
      </c>
      <c r="E383" s="45">
        <f t="shared" si="17"/>
        <v>44000000</v>
      </c>
      <c r="F383" s="45">
        <v>40000000</v>
      </c>
      <c r="G383" s="45">
        <v>4000000</v>
      </c>
      <c r="H383" s="45">
        <f t="shared" si="18"/>
        <v>36000000</v>
      </c>
    </row>
    <row r="384" spans="1:8" s="130" customFormat="1" ht="30">
      <c r="A384" s="74"/>
      <c r="B384" s="75" t="s">
        <v>167</v>
      </c>
      <c r="C384" s="47"/>
      <c r="D384" s="45">
        <v>9000000</v>
      </c>
      <c r="E384" s="45">
        <f t="shared" si="17"/>
        <v>0</v>
      </c>
      <c r="F384" s="45">
        <v>0</v>
      </c>
      <c r="G384" s="45">
        <v>0</v>
      </c>
      <c r="H384" s="45">
        <f t="shared" si="18"/>
        <v>9000000</v>
      </c>
    </row>
    <row r="385" spans="1:8" s="130" customFormat="1" ht="30">
      <c r="A385" s="74"/>
      <c r="B385" s="75" t="s">
        <v>168</v>
      </c>
      <c r="C385" s="47"/>
      <c r="D385" s="45">
        <v>13000000</v>
      </c>
      <c r="E385" s="45">
        <f t="shared" si="17"/>
        <v>0</v>
      </c>
      <c r="F385" s="45">
        <v>0</v>
      </c>
      <c r="G385" s="45">
        <v>0</v>
      </c>
      <c r="H385" s="45">
        <f t="shared" si="18"/>
        <v>13000000</v>
      </c>
    </row>
    <row r="386" spans="1:8" s="130" customFormat="1" ht="30">
      <c r="A386" s="74"/>
      <c r="B386" s="75" t="s">
        <v>169</v>
      </c>
      <c r="C386" s="47"/>
      <c r="D386" s="45">
        <v>18000000</v>
      </c>
      <c r="E386" s="45">
        <f t="shared" si="17"/>
        <v>0</v>
      </c>
      <c r="F386" s="45">
        <v>0</v>
      </c>
      <c r="G386" s="45">
        <v>0</v>
      </c>
      <c r="H386" s="45">
        <f t="shared" si="18"/>
        <v>18000000</v>
      </c>
    </row>
    <row r="387" spans="1:8" s="130" customFormat="1" ht="15">
      <c r="A387" s="72" t="s">
        <v>26</v>
      </c>
      <c r="B387" s="73" t="s">
        <v>174</v>
      </c>
      <c r="C387" s="47"/>
      <c r="D387" s="48">
        <v>95000000</v>
      </c>
      <c r="E387" s="48">
        <f t="shared" si="17"/>
        <v>0</v>
      </c>
      <c r="F387" s="48">
        <v>0</v>
      </c>
      <c r="G387" s="48">
        <v>0</v>
      </c>
      <c r="H387" s="48">
        <f t="shared" si="18"/>
        <v>95000000</v>
      </c>
    </row>
    <row r="388" spans="1:8" s="130" customFormat="1" ht="15">
      <c r="A388" s="72" t="s">
        <v>26</v>
      </c>
      <c r="B388" s="73" t="s">
        <v>175</v>
      </c>
      <c r="C388" s="47"/>
      <c r="D388" s="48">
        <v>95000000</v>
      </c>
      <c r="E388" s="48">
        <f t="shared" si="17"/>
        <v>9000000</v>
      </c>
      <c r="F388" s="48">
        <v>0</v>
      </c>
      <c r="G388" s="48">
        <v>9000000</v>
      </c>
      <c r="H388" s="48">
        <f t="shared" si="18"/>
        <v>86000000</v>
      </c>
    </row>
    <row r="389" spans="1:8" s="130" customFormat="1" ht="15">
      <c r="A389" s="72" t="s">
        <v>26</v>
      </c>
      <c r="B389" s="73" t="s">
        <v>177</v>
      </c>
      <c r="C389" s="47"/>
      <c r="D389" s="48">
        <f>SUM(D390:D393)</f>
        <v>475000000</v>
      </c>
      <c r="E389" s="48">
        <f>SUM(E390:E393)</f>
        <v>44400000</v>
      </c>
      <c r="F389" s="48">
        <f>SUM(F390:F393)</f>
        <v>0</v>
      </c>
      <c r="G389" s="48">
        <f>SUM(G390:G393)</f>
        <v>44400000</v>
      </c>
      <c r="H389" s="48">
        <f>SUM(H390:H393)</f>
        <v>430600000</v>
      </c>
    </row>
    <row r="390" spans="1:8" s="130" customFormat="1" ht="45">
      <c r="A390" s="77"/>
      <c r="B390" s="75" t="s">
        <v>178</v>
      </c>
      <c r="C390" s="47"/>
      <c r="D390" s="45">
        <v>300000000</v>
      </c>
      <c r="E390" s="45">
        <f>F390+G390</f>
        <v>30000000</v>
      </c>
      <c r="F390" s="45">
        <v>0</v>
      </c>
      <c r="G390" s="45">
        <v>30000000</v>
      </c>
      <c r="H390" s="45">
        <f>D390-E390</f>
        <v>270000000</v>
      </c>
    </row>
    <row r="391" spans="1:8" s="130" customFormat="1" ht="30">
      <c r="A391" s="77"/>
      <c r="B391" s="75" t="s">
        <v>179</v>
      </c>
      <c r="C391" s="47"/>
      <c r="D391" s="45">
        <v>30000000</v>
      </c>
      <c r="E391" s="45">
        <f>F391+G391</f>
        <v>3000000</v>
      </c>
      <c r="F391" s="45">
        <v>0</v>
      </c>
      <c r="G391" s="45">
        <v>3000000</v>
      </c>
      <c r="H391" s="45">
        <f>D391-E391</f>
        <v>27000000</v>
      </c>
    </row>
    <row r="392" spans="1:8" s="130" customFormat="1" ht="15">
      <c r="A392" s="77"/>
      <c r="B392" s="75" t="s">
        <v>181</v>
      </c>
      <c r="C392" s="47"/>
      <c r="D392" s="45">
        <v>135000000</v>
      </c>
      <c r="E392" s="45">
        <f>F392+G392</f>
        <v>10000000</v>
      </c>
      <c r="F392" s="45">
        <v>0</v>
      </c>
      <c r="G392" s="45">
        <v>10000000</v>
      </c>
      <c r="H392" s="45">
        <f>D392-E392</f>
        <v>125000000</v>
      </c>
    </row>
    <row r="393" spans="1:8" s="130" customFormat="1" ht="15">
      <c r="A393" s="77"/>
      <c r="B393" s="75" t="s">
        <v>182</v>
      </c>
      <c r="C393" s="47"/>
      <c r="D393" s="45">
        <v>10000000</v>
      </c>
      <c r="E393" s="45">
        <f>F393+G393</f>
        <v>1400000</v>
      </c>
      <c r="F393" s="45">
        <v>0</v>
      </c>
      <c r="G393" s="45">
        <v>1400000</v>
      </c>
      <c r="H393" s="45">
        <f>D393-E393</f>
        <v>8600000</v>
      </c>
    </row>
    <row r="394" spans="1:8" s="130" customFormat="1" ht="15">
      <c r="A394" s="72" t="s">
        <v>26</v>
      </c>
      <c r="B394" s="73" t="s">
        <v>184</v>
      </c>
      <c r="C394" s="47"/>
      <c r="D394" s="48">
        <f>D395</f>
        <v>180000000</v>
      </c>
      <c r="E394" s="48">
        <f>E395</f>
        <v>14000000</v>
      </c>
      <c r="F394" s="48">
        <f>F395</f>
        <v>0</v>
      </c>
      <c r="G394" s="48">
        <f>G395</f>
        <v>14000000</v>
      </c>
      <c r="H394" s="48">
        <f>H395</f>
        <v>166000000</v>
      </c>
    </row>
    <row r="395" spans="1:8" s="130" customFormat="1" ht="15">
      <c r="A395" s="74"/>
      <c r="B395" s="76" t="s">
        <v>185</v>
      </c>
      <c r="C395" s="47"/>
      <c r="D395" s="45">
        <v>180000000</v>
      </c>
      <c r="E395" s="45">
        <f>F395+G395</f>
        <v>14000000</v>
      </c>
      <c r="F395" s="45">
        <v>0</v>
      </c>
      <c r="G395" s="45">
        <v>14000000</v>
      </c>
      <c r="H395" s="45">
        <f>D395-E395</f>
        <v>166000000</v>
      </c>
    </row>
    <row r="396" spans="1:8" s="130" customFormat="1" ht="45">
      <c r="A396" s="72" t="s">
        <v>39</v>
      </c>
      <c r="B396" s="84" t="s">
        <v>193</v>
      </c>
      <c r="C396" s="47"/>
      <c r="D396" s="48">
        <v>294000000</v>
      </c>
      <c r="E396" s="48">
        <f>F396+G396</f>
        <v>0</v>
      </c>
      <c r="F396" s="48">
        <v>0</v>
      </c>
      <c r="G396" s="48">
        <v>0</v>
      </c>
      <c r="H396" s="48">
        <f>D396-E396</f>
        <v>294000000</v>
      </c>
    </row>
    <row r="397" spans="1:8" s="130" customFormat="1" ht="15">
      <c r="A397" s="78" t="s">
        <v>162</v>
      </c>
      <c r="B397" s="85" t="s">
        <v>194</v>
      </c>
      <c r="C397" s="47"/>
      <c r="D397" s="48">
        <v>50000000</v>
      </c>
      <c r="E397" s="48">
        <f>F397+G397</f>
        <v>0</v>
      </c>
      <c r="F397" s="48">
        <v>0</v>
      </c>
      <c r="G397" s="48">
        <v>0</v>
      </c>
      <c r="H397" s="48">
        <f>D397-E397</f>
        <v>50000000</v>
      </c>
    </row>
    <row r="398" spans="1:8" s="130" customFormat="1" ht="15">
      <c r="A398" s="78" t="s">
        <v>200</v>
      </c>
      <c r="B398" s="85" t="s">
        <v>195</v>
      </c>
      <c r="C398" s="47"/>
      <c r="D398" s="42">
        <v>90000000</v>
      </c>
      <c r="E398" s="42">
        <f>F398+G398</f>
        <v>9000000</v>
      </c>
      <c r="F398" s="42">
        <v>0</v>
      </c>
      <c r="G398" s="42">
        <v>9000000</v>
      </c>
      <c r="H398" s="42">
        <f>D398-E398</f>
        <v>81000000</v>
      </c>
    </row>
    <row r="399" spans="1:8" s="130" customFormat="1" ht="28.5">
      <c r="A399" s="78" t="s">
        <v>173</v>
      </c>
      <c r="B399" s="85" t="s">
        <v>196</v>
      </c>
      <c r="C399" s="47"/>
      <c r="D399" s="42">
        <v>45000000</v>
      </c>
      <c r="E399" s="42">
        <f>F399+G399</f>
        <v>12000000</v>
      </c>
      <c r="F399" s="42">
        <v>12000000</v>
      </c>
      <c r="G399" s="42">
        <v>0</v>
      </c>
      <c r="H399" s="42">
        <f>D399-E399</f>
        <v>33000000</v>
      </c>
    </row>
    <row r="400" spans="1:8" s="130" customFormat="1" ht="28.5">
      <c r="A400" s="78" t="s">
        <v>176</v>
      </c>
      <c r="B400" s="85" t="s">
        <v>201</v>
      </c>
      <c r="C400" s="47"/>
      <c r="D400" s="42">
        <f>SUM(D401:D402)</f>
        <v>195000000</v>
      </c>
      <c r="E400" s="42">
        <f>SUM(E401:E402)</f>
        <v>0</v>
      </c>
      <c r="F400" s="42">
        <f>SUM(F401:F402)</f>
        <v>0</v>
      </c>
      <c r="G400" s="42">
        <f>SUM(G401:G402)</f>
        <v>0</v>
      </c>
      <c r="H400" s="42">
        <f>SUM(H401:H402)</f>
        <v>195000000</v>
      </c>
    </row>
    <row r="401" spans="1:8" s="130" customFormat="1" ht="30">
      <c r="A401" s="78"/>
      <c r="B401" s="22" t="s">
        <v>197</v>
      </c>
      <c r="C401" s="47"/>
      <c r="D401" s="45">
        <v>45000000</v>
      </c>
      <c r="E401" s="45">
        <f>F401+G401</f>
        <v>0</v>
      </c>
      <c r="F401" s="45">
        <v>0</v>
      </c>
      <c r="G401" s="45">
        <v>0</v>
      </c>
      <c r="H401" s="45">
        <f>D401-E401</f>
        <v>45000000</v>
      </c>
    </row>
    <row r="402" spans="1:8" s="130" customFormat="1" ht="15">
      <c r="A402" s="78"/>
      <c r="B402" s="22" t="s">
        <v>198</v>
      </c>
      <c r="C402" s="47"/>
      <c r="D402" s="45">
        <v>150000000</v>
      </c>
      <c r="E402" s="45">
        <f>F402+G402</f>
        <v>0</v>
      </c>
      <c r="F402" s="45">
        <v>0</v>
      </c>
      <c r="G402" s="45">
        <v>0</v>
      </c>
      <c r="H402" s="45">
        <f>D402-E402</f>
        <v>150000000</v>
      </c>
    </row>
    <row r="403" spans="1:8" s="130" customFormat="1" ht="15">
      <c r="A403" s="49" t="s">
        <v>183</v>
      </c>
      <c r="B403" s="86" t="s">
        <v>199</v>
      </c>
      <c r="C403" s="47"/>
      <c r="D403" s="42">
        <v>100000000</v>
      </c>
      <c r="E403" s="42">
        <f>F403+G403</f>
        <v>10000000</v>
      </c>
      <c r="F403" s="42">
        <v>0</v>
      </c>
      <c r="G403" s="42">
        <v>10000000</v>
      </c>
      <c r="H403" s="42">
        <f>D403-E403</f>
        <v>90000000</v>
      </c>
    </row>
    <row r="404" spans="1:9" ht="15">
      <c r="A404" s="136" t="s">
        <v>337</v>
      </c>
      <c r="B404" s="137" t="s">
        <v>314</v>
      </c>
      <c r="C404" s="138"/>
      <c r="D404" s="139">
        <f>D405+D406</f>
        <v>3715000000</v>
      </c>
      <c r="E404" s="139">
        <f>E405+E406</f>
        <v>6400000</v>
      </c>
      <c r="F404" s="139">
        <f>F405+F406</f>
        <v>0</v>
      </c>
      <c r="G404" s="139">
        <f>G405+G406</f>
        <v>6400000</v>
      </c>
      <c r="H404" s="139">
        <f>H405+H406</f>
        <v>3708600000</v>
      </c>
      <c r="I404" s="46"/>
    </row>
    <row r="405" spans="1:8" s="130" customFormat="1" ht="15">
      <c r="A405" s="5"/>
      <c r="B405" s="52" t="s">
        <v>83</v>
      </c>
      <c r="C405" s="47"/>
      <c r="D405" s="42">
        <v>0</v>
      </c>
      <c r="E405" s="42">
        <v>0</v>
      </c>
      <c r="F405" s="42">
        <v>0</v>
      </c>
      <c r="G405" s="42">
        <v>0</v>
      </c>
      <c r="H405" s="42">
        <v>0</v>
      </c>
    </row>
    <row r="406" spans="1:8" s="130" customFormat="1" ht="15">
      <c r="A406" s="5"/>
      <c r="B406" s="52" t="s">
        <v>147</v>
      </c>
      <c r="C406" s="47"/>
      <c r="D406" s="42">
        <f>D407+D417+D424</f>
        <v>3715000000</v>
      </c>
      <c r="E406" s="42">
        <f>E407+E417+E424</f>
        <v>6400000</v>
      </c>
      <c r="F406" s="42">
        <f>F407+F417+F424</f>
        <v>0</v>
      </c>
      <c r="G406" s="42">
        <f>G407+G417+G424</f>
        <v>6400000</v>
      </c>
      <c r="H406" s="42">
        <f>H407+H417+H424</f>
        <v>3708600000</v>
      </c>
    </row>
    <row r="407" spans="1:8" s="130" customFormat="1" ht="15">
      <c r="A407" s="70" t="s">
        <v>38</v>
      </c>
      <c r="B407" s="71" t="s">
        <v>151</v>
      </c>
      <c r="C407" s="47"/>
      <c r="D407" s="42">
        <f>D408+D410+D412+D414</f>
        <v>190000000</v>
      </c>
      <c r="E407" s="42">
        <f>E408+E410+E412+E414</f>
        <v>6400000</v>
      </c>
      <c r="F407" s="42">
        <f>F408+F410+F412+F414</f>
        <v>0</v>
      </c>
      <c r="G407" s="42">
        <f>G408+G410+G412+G414</f>
        <v>6400000</v>
      </c>
      <c r="H407" s="42">
        <f>H408+H410+H412+H414</f>
        <v>183600000</v>
      </c>
    </row>
    <row r="408" spans="1:8" s="130" customFormat="1" ht="15">
      <c r="A408" s="72" t="s">
        <v>26</v>
      </c>
      <c r="B408" s="73" t="s">
        <v>156</v>
      </c>
      <c r="C408" s="47"/>
      <c r="D408" s="48">
        <f>SUM(D409:D409)</f>
        <v>34000000</v>
      </c>
      <c r="E408" s="48">
        <f>SUM(E409:E409)</f>
        <v>0</v>
      </c>
      <c r="F408" s="48">
        <f>SUM(F409:F409)</f>
        <v>0</v>
      </c>
      <c r="G408" s="48">
        <f>SUM(G409:G409)</f>
        <v>0</v>
      </c>
      <c r="H408" s="48">
        <f>SUM(H409:H409)</f>
        <v>34000000</v>
      </c>
    </row>
    <row r="409" spans="1:8" s="130" customFormat="1" ht="15">
      <c r="A409" s="74"/>
      <c r="B409" s="76" t="s">
        <v>159</v>
      </c>
      <c r="C409" s="47"/>
      <c r="D409" s="45">
        <v>34000000</v>
      </c>
      <c r="E409" s="45">
        <f>F409+G409</f>
        <v>0</v>
      </c>
      <c r="F409" s="45">
        <v>0</v>
      </c>
      <c r="G409" s="45">
        <v>0</v>
      </c>
      <c r="H409" s="45">
        <f>D409-E409</f>
        <v>34000000</v>
      </c>
    </row>
    <row r="410" spans="1:8" s="130" customFormat="1" ht="15">
      <c r="A410" s="72" t="s">
        <v>26</v>
      </c>
      <c r="B410" s="73" t="s">
        <v>163</v>
      </c>
      <c r="C410" s="47"/>
      <c r="D410" s="48">
        <f>SUM(D411:D411)</f>
        <v>15400000</v>
      </c>
      <c r="E410" s="48">
        <f>SUM(E411:E411)</f>
        <v>0</v>
      </c>
      <c r="F410" s="48">
        <f>SUM(F411:F411)</f>
        <v>0</v>
      </c>
      <c r="G410" s="48">
        <f>SUM(G411:G411)</f>
        <v>0</v>
      </c>
      <c r="H410" s="48">
        <f>SUM(H411:H411)</f>
        <v>15400000</v>
      </c>
    </row>
    <row r="411" spans="1:8" s="130" customFormat="1" ht="15">
      <c r="A411" s="74"/>
      <c r="B411" s="76" t="s">
        <v>165</v>
      </c>
      <c r="C411" s="47"/>
      <c r="D411" s="45">
        <v>15400000</v>
      </c>
      <c r="E411" s="45">
        <f>F411+G411</f>
        <v>0</v>
      </c>
      <c r="F411" s="45">
        <v>0</v>
      </c>
      <c r="G411" s="45">
        <v>0</v>
      </c>
      <c r="H411" s="45">
        <f>D411-E411</f>
        <v>15400000</v>
      </c>
    </row>
    <row r="412" spans="1:8" s="130" customFormat="1" ht="15">
      <c r="A412" s="72" t="s">
        <v>26</v>
      </c>
      <c r="B412" s="73" t="s">
        <v>170</v>
      </c>
      <c r="C412" s="47"/>
      <c r="D412" s="48">
        <f>SUM(D413:D413)</f>
        <v>61000000</v>
      </c>
      <c r="E412" s="48">
        <f>SUM(E413:E413)</f>
        <v>6100000</v>
      </c>
      <c r="F412" s="48">
        <f>SUM(F413:F413)</f>
        <v>0</v>
      </c>
      <c r="G412" s="48">
        <f>SUM(G413:G413)</f>
        <v>6100000</v>
      </c>
      <c r="H412" s="48">
        <f>SUM(H413:H413)</f>
        <v>54900000</v>
      </c>
    </row>
    <row r="413" spans="1:8" s="130" customFormat="1" ht="15">
      <c r="A413" s="74"/>
      <c r="B413" s="75" t="s">
        <v>172</v>
      </c>
      <c r="C413" s="47"/>
      <c r="D413" s="45">
        <v>61000000</v>
      </c>
      <c r="E413" s="45">
        <f>F413+G413</f>
        <v>6100000</v>
      </c>
      <c r="F413" s="45">
        <v>0</v>
      </c>
      <c r="G413" s="45">
        <v>6100000</v>
      </c>
      <c r="H413" s="45">
        <f>D413-E413</f>
        <v>54900000</v>
      </c>
    </row>
    <row r="414" spans="1:8" s="130" customFormat="1" ht="15">
      <c r="A414" s="72" t="s">
        <v>26</v>
      </c>
      <c r="B414" s="73" t="s">
        <v>177</v>
      </c>
      <c r="C414" s="47"/>
      <c r="D414" s="48">
        <f>SUM(D415:D416)</f>
        <v>79600000</v>
      </c>
      <c r="E414" s="48">
        <f>SUM(E415:E416)</f>
        <v>300000</v>
      </c>
      <c r="F414" s="48">
        <f>SUM(F415:F416)</f>
        <v>0</v>
      </c>
      <c r="G414" s="48">
        <f>SUM(G415:G416)</f>
        <v>300000</v>
      </c>
      <c r="H414" s="48">
        <f>SUM(H415:H416)</f>
        <v>79300000</v>
      </c>
    </row>
    <row r="415" spans="1:8" s="130" customFormat="1" ht="45">
      <c r="A415" s="77"/>
      <c r="B415" s="75" t="s">
        <v>180</v>
      </c>
      <c r="C415" s="47"/>
      <c r="D415" s="45">
        <v>76600000</v>
      </c>
      <c r="E415" s="45">
        <f>F415+G415</f>
        <v>0</v>
      </c>
      <c r="F415" s="45">
        <v>0</v>
      </c>
      <c r="G415" s="45">
        <v>0</v>
      </c>
      <c r="H415" s="45">
        <f>D415-E415</f>
        <v>76600000</v>
      </c>
    </row>
    <row r="416" spans="1:8" s="130" customFormat="1" ht="15">
      <c r="A416" s="77"/>
      <c r="B416" s="75" t="s">
        <v>182</v>
      </c>
      <c r="C416" s="47"/>
      <c r="D416" s="45">
        <v>3000000</v>
      </c>
      <c r="E416" s="45">
        <f>F416+G416</f>
        <v>300000</v>
      </c>
      <c r="F416" s="45">
        <v>0</v>
      </c>
      <c r="G416" s="45">
        <v>300000</v>
      </c>
      <c r="H416" s="45">
        <f>D416-E416</f>
        <v>2700000</v>
      </c>
    </row>
    <row r="417" spans="1:8" s="130" customFormat="1" ht="15">
      <c r="A417" s="78" t="s">
        <v>39</v>
      </c>
      <c r="B417" s="79" t="s">
        <v>186</v>
      </c>
      <c r="C417" s="47"/>
      <c r="D417" s="48">
        <f>D418</f>
        <v>3475000000</v>
      </c>
      <c r="E417" s="48">
        <f>E418</f>
        <v>0</v>
      </c>
      <c r="F417" s="48">
        <f>F418</f>
        <v>0</v>
      </c>
      <c r="G417" s="48">
        <f>G418</f>
        <v>0</v>
      </c>
      <c r="H417" s="48">
        <f>H418</f>
        <v>3475000000</v>
      </c>
    </row>
    <row r="418" spans="1:8" s="130" customFormat="1" ht="15">
      <c r="A418" s="80" t="s">
        <v>26</v>
      </c>
      <c r="B418" s="81" t="s">
        <v>187</v>
      </c>
      <c r="C418" s="47"/>
      <c r="D418" s="48">
        <f>D419+D422+D423</f>
        <v>3475000000</v>
      </c>
      <c r="E418" s="48">
        <f>E419+E422+E423</f>
        <v>0</v>
      </c>
      <c r="F418" s="48">
        <f>F419+F422+F423</f>
        <v>0</v>
      </c>
      <c r="G418" s="48">
        <f>G419+G422+G423</f>
        <v>0</v>
      </c>
      <c r="H418" s="48">
        <f>H419+H422+H423</f>
        <v>3475000000</v>
      </c>
    </row>
    <row r="419" spans="1:8" s="130" customFormat="1" ht="15">
      <c r="A419" s="77"/>
      <c r="B419" s="82" t="s">
        <v>338</v>
      </c>
      <c r="C419" s="47"/>
      <c r="D419" s="45">
        <f>SUM(D420:D421)</f>
        <v>3257000000</v>
      </c>
      <c r="E419" s="45">
        <f>SUM(E420:E421)</f>
        <v>0</v>
      </c>
      <c r="F419" s="45">
        <f>SUM(F420:F421)</f>
        <v>0</v>
      </c>
      <c r="G419" s="45">
        <f>SUM(G420:G421)</f>
        <v>0</v>
      </c>
      <c r="H419" s="45">
        <f>SUM(H420:H421)</f>
        <v>3257000000</v>
      </c>
    </row>
    <row r="420" spans="1:8" s="130" customFormat="1" ht="15">
      <c r="A420" s="36"/>
      <c r="B420" s="35" t="s">
        <v>339</v>
      </c>
      <c r="C420" s="67"/>
      <c r="D420" s="54">
        <v>2880000000</v>
      </c>
      <c r="E420" s="54">
        <f>F420+G420</f>
        <v>0</v>
      </c>
      <c r="F420" s="54">
        <v>0</v>
      </c>
      <c r="G420" s="54">
        <v>0</v>
      </c>
      <c r="H420" s="54">
        <f>D420-E420</f>
        <v>2880000000</v>
      </c>
    </row>
    <row r="421" spans="1:8" s="130" customFormat="1" ht="15">
      <c r="A421" s="36"/>
      <c r="B421" s="35" t="s">
        <v>340</v>
      </c>
      <c r="C421" s="67"/>
      <c r="D421" s="54">
        <v>377000000</v>
      </c>
      <c r="E421" s="54">
        <f>F421+G421</f>
        <v>0</v>
      </c>
      <c r="F421" s="54">
        <v>0</v>
      </c>
      <c r="G421" s="54">
        <v>0</v>
      </c>
      <c r="H421" s="54">
        <f>D421-E421</f>
        <v>377000000</v>
      </c>
    </row>
    <row r="422" spans="1:8" s="130" customFormat="1" ht="15">
      <c r="A422" s="77"/>
      <c r="B422" s="83" t="s">
        <v>191</v>
      </c>
      <c r="C422" s="47"/>
      <c r="D422" s="45">
        <v>87700000</v>
      </c>
      <c r="E422" s="45">
        <f>F422+G422</f>
        <v>0</v>
      </c>
      <c r="F422" s="45">
        <v>0</v>
      </c>
      <c r="G422" s="45">
        <v>0</v>
      </c>
      <c r="H422" s="45">
        <f>D422-E422</f>
        <v>87700000</v>
      </c>
    </row>
    <row r="423" spans="1:8" s="130" customFormat="1" ht="15">
      <c r="A423" s="77"/>
      <c r="B423" s="83" t="s">
        <v>192</v>
      </c>
      <c r="C423" s="47"/>
      <c r="D423" s="45">
        <v>130300000</v>
      </c>
      <c r="E423" s="45">
        <f>F423+G423</f>
        <v>0</v>
      </c>
      <c r="F423" s="45">
        <v>0</v>
      </c>
      <c r="G423" s="45">
        <v>0</v>
      </c>
      <c r="H423" s="45">
        <f>D423-E423</f>
        <v>130300000</v>
      </c>
    </row>
    <row r="424" spans="1:8" s="130" customFormat="1" ht="15">
      <c r="A424" s="78" t="s">
        <v>162</v>
      </c>
      <c r="B424" s="85" t="s">
        <v>194</v>
      </c>
      <c r="C424" s="47"/>
      <c r="D424" s="48">
        <v>50000000</v>
      </c>
      <c r="E424" s="48">
        <f>F424+G424</f>
        <v>0</v>
      </c>
      <c r="F424" s="48">
        <v>0</v>
      </c>
      <c r="G424" s="48">
        <v>0</v>
      </c>
      <c r="H424" s="48">
        <f>D424-E424</f>
        <v>50000000</v>
      </c>
    </row>
    <row r="425" spans="1:9" ht="15">
      <c r="A425" s="136" t="s">
        <v>341</v>
      </c>
      <c r="B425" s="137" t="s">
        <v>317</v>
      </c>
      <c r="C425" s="138"/>
      <c r="D425" s="139">
        <f>D426+D427</f>
        <v>1116000000</v>
      </c>
      <c r="E425" s="139">
        <f>E426+E427</f>
        <v>13450000</v>
      </c>
      <c r="F425" s="139">
        <f>F426+F427</f>
        <v>7500000</v>
      </c>
      <c r="G425" s="139">
        <f>G426+G427</f>
        <v>5950000</v>
      </c>
      <c r="H425" s="139">
        <f>H426+H427</f>
        <v>1102550000</v>
      </c>
      <c r="I425" s="46"/>
    </row>
    <row r="426" spans="1:8" s="130" customFormat="1" ht="15">
      <c r="A426" s="5"/>
      <c r="B426" s="52" t="s">
        <v>83</v>
      </c>
      <c r="C426" s="47"/>
      <c r="D426" s="42">
        <v>0</v>
      </c>
      <c r="E426" s="42">
        <v>0</v>
      </c>
      <c r="F426" s="42">
        <v>0</v>
      </c>
      <c r="G426" s="42">
        <v>0</v>
      </c>
      <c r="H426" s="42">
        <v>0</v>
      </c>
    </row>
    <row r="427" spans="1:8" s="130" customFormat="1" ht="15">
      <c r="A427" s="5"/>
      <c r="B427" s="52" t="s">
        <v>147</v>
      </c>
      <c r="C427" s="47"/>
      <c r="D427" s="42">
        <f>D428+D436+D443</f>
        <v>1116000000</v>
      </c>
      <c r="E427" s="42">
        <f>E428+E436+E443</f>
        <v>13450000</v>
      </c>
      <c r="F427" s="42">
        <f>F428+F436+F443</f>
        <v>7500000</v>
      </c>
      <c r="G427" s="42">
        <f>G428+G436+G443</f>
        <v>5950000</v>
      </c>
      <c r="H427" s="42">
        <f>H428+H436+H443</f>
        <v>1102550000</v>
      </c>
    </row>
    <row r="428" spans="1:8" s="130" customFormat="1" ht="15">
      <c r="A428" s="70" t="s">
        <v>38</v>
      </c>
      <c r="B428" s="71" t="s">
        <v>151</v>
      </c>
      <c r="C428" s="47"/>
      <c r="D428" s="42">
        <f>D429+D431+D433</f>
        <v>144000000</v>
      </c>
      <c r="E428" s="42">
        <f>E429+E431+E433</f>
        <v>13450000</v>
      </c>
      <c r="F428" s="42">
        <f>F429+F431+F433</f>
        <v>7500000</v>
      </c>
      <c r="G428" s="42">
        <f>G429+G431+G433</f>
        <v>5950000</v>
      </c>
      <c r="H428" s="42">
        <f>H429+H431+H433</f>
        <v>130550000</v>
      </c>
    </row>
    <row r="429" spans="1:8" s="130" customFormat="1" ht="15">
      <c r="A429" s="72" t="s">
        <v>26</v>
      </c>
      <c r="B429" s="73" t="s">
        <v>163</v>
      </c>
      <c r="C429" s="47"/>
      <c r="D429" s="48">
        <f>SUM(D430:D430)</f>
        <v>15400000</v>
      </c>
      <c r="E429" s="48">
        <f>SUM(E430:E430)</f>
        <v>8250000</v>
      </c>
      <c r="F429" s="48">
        <f>SUM(F430:F430)</f>
        <v>7500000</v>
      </c>
      <c r="G429" s="48">
        <f>SUM(G430:G430)</f>
        <v>750000</v>
      </c>
      <c r="H429" s="48">
        <f>SUM(H430:H430)</f>
        <v>7150000</v>
      </c>
    </row>
    <row r="430" spans="1:8" s="130" customFormat="1" ht="15">
      <c r="A430" s="74"/>
      <c r="B430" s="76" t="s">
        <v>165</v>
      </c>
      <c r="C430" s="47"/>
      <c r="D430" s="45">
        <v>15400000</v>
      </c>
      <c r="E430" s="45">
        <f>F430+G430</f>
        <v>8250000</v>
      </c>
      <c r="F430" s="45">
        <v>7500000</v>
      </c>
      <c r="G430" s="45">
        <v>750000</v>
      </c>
      <c r="H430" s="45">
        <f>D430-E430</f>
        <v>7150000</v>
      </c>
    </row>
    <row r="431" spans="1:8" s="130" customFormat="1" ht="15">
      <c r="A431" s="72" t="s">
        <v>26</v>
      </c>
      <c r="B431" s="73" t="s">
        <v>170</v>
      </c>
      <c r="C431" s="47"/>
      <c r="D431" s="48">
        <f>SUM(D432:D432)</f>
        <v>49000000</v>
      </c>
      <c r="E431" s="48">
        <f>SUM(E432:E432)</f>
        <v>4900000</v>
      </c>
      <c r="F431" s="48">
        <f>SUM(F432:F432)</f>
        <v>0</v>
      </c>
      <c r="G431" s="48">
        <f>SUM(G432:G432)</f>
        <v>4900000</v>
      </c>
      <c r="H431" s="48">
        <f>SUM(H432:H432)</f>
        <v>44100000</v>
      </c>
    </row>
    <row r="432" spans="1:8" s="130" customFormat="1" ht="15">
      <c r="A432" s="74"/>
      <c r="B432" s="75" t="s">
        <v>172</v>
      </c>
      <c r="C432" s="47"/>
      <c r="D432" s="45">
        <v>49000000</v>
      </c>
      <c r="E432" s="45">
        <f>F432+G432</f>
        <v>4900000</v>
      </c>
      <c r="F432" s="45">
        <v>0</v>
      </c>
      <c r="G432" s="45">
        <v>4900000</v>
      </c>
      <c r="H432" s="45">
        <f>D432-E432</f>
        <v>44100000</v>
      </c>
    </row>
    <row r="433" spans="1:8" s="130" customFormat="1" ht="15">
      <c r="A433" s="72" t="s">
        <v>26</v>
      </c>
      <c r="B433" s="73" t="s">
        <v>177</v>
      </c>
      <c r="C433" s="47"/>
      <c r="D433" s="48">
        <f>SUM(D434:D435)</f>
        <v>79600000</v>
      </c>
      <c r="E433" s="48">
        <f>SUM(E434:E435)</f>
        <v>300000</v>
      </c>
      <c r="F433" s="48">
        <f>SUM(F434:F435)</f>
        <v>0</v>
      </c>
      <c r="G433" s="48">
        <f>SUM(G434:G435)</f>
        <v>300000</v>
      </c>
      <c r="H433" s="48">
        <f>SUM(H434:H435)</f>
        <v>79300000</v>
      </c>
    </row>
    <row r="434" spans="1:8" s="130" customFormat="1" ht="45">
      <c r="A434" s="77"/>
      <c r="B434" s="75" t="s">
        <v>180</v>
      </c>
      <c r="C434" s="47"/>
      <c r="D434" s="45">
        <v>76600000</v>
      </c>
      <c r="E434" s="45">
        <f>F434+G434</f>
        <v>0</v>
      </c>
      <c r="F434" s="45">
        <v>0</v>
      </c>
      <c r="G434" s="45">
        <v>0</v>
      </c>
      <c r="H434" s="45">
        <f>D434-E434</f>
        <v>76600000</v>
      </c>
    </row>
    <row r="435" spans="1:8" s="130" customFormat="1" ht="15">
      <c r="A435" s="77"/>
      <c r="B435" s="75" t="s">
        <v>182</v>
      </c>
      <c r="C435" s="47"/>
      <c r="D435" s="45">
        <v>3000000</v>
      </c>
      <c r="E435" s="45">
        <f>F435+G435</f>
        <v>300000</v>
      </c>
      <c r="F435" s="45">
        <v>0</v>
      </c>
      <c r="G435" s="45">
        <v>300000</v>
      </c>
      <c r="H435" s="45">
        <f>D435-E435</f>
        <v>2700000</v>
      </c>
    </row>
    <row r="436" spans="1:8" s="130" customFormat="1" ht="15">
      <c r="A436" s="78" t="s">
        <v>39</v>
      </c>
      <c r="B436" s="79" t="s">
        <v>186</v>
      </c>
      <c r="C436" s="47"/>
      <c r="D436" s="48">
        <f>D437</f>
        <v>932000000</v>
      </c>
      <c r="E436" s="48">
        <f>E437</f>
        <v>0</v>
      </c>
      <c r="F436" s="48">
        <f>F437</f>
        <v>0</v>
      </c>
      <c r="G436" s="48">
        <f>G437</f>
        <v>0</v>
      </c>
      <c r="H436" s="48">
        <f>H437</f>
        <v>932000000</v>
      </c>
    </row>
    <row r="437" spans="1:8" s="130" customFormat="1" ht="15">
      <c r="A437" s="80" t="s">
        <v>26</v>
      </c>
      <c r="B437" s="81" t="s">
        <v>187</v>
      </c>
      <c r="C437" s="47"/>
      <c r="D437" s="48">
        <f>D438+D441+D442</f>
        <v>932000000</v>
      </c>
      <c r="E437" s="48">
        <f>E438+E441+E442</f>
        <v>0</v>
      </c>
      <c r="F437" s="48">
        <f>F438+F441+F442</f>
        <v>0</v>
      </c>
      <c r="G437" s="48">
        <f>G438+G441+G442</f>
        <v>0</v>
      </c>
      <c r="H437" s="48">
        <f>H438+H441+H442</f>
        <v>932000000</v>
      </c>
    </row>
    <row r="438" spans="1:8" s="130" customFormat="1" ht="15">
      <c r="A438" s="77"/>
      <c r="B438" s="82" t="s">
        <v>342</v>
      </c>
      <c r="C438" s="47"/>
      <c r="D438" s="45">
        <f>SUM(D439:D440)</f>
        <v>875500000</v>
      </c>
      <c r="E438" s="45">
        <f>SUM(E439:E440)</f>
        <v>0</v>
      </c>
      <c r="F438" s="45">
        <f>SUM(F439:F440)</f>
        <v>0</v>
      </c>
      <c r="G438" s="45">
        <f>SUM(G439:G440)</f>
        <v>0</v>
      </c>
      <c r="H438" s="45">
        <f>SUM(H439:H440)</f>
        <v>875500000</v>
      </c>
    </row>
    <row r="439" spans="1:8" s="130" customFormat="1" ht="15">
      <c r="A439" s="36"/>
      <c r="B439" s="35" t="s">
        <v>343</v>
      </c>
      <c r="C439" s="67"/>
      <c r="D439" s="54">
        <v>747500000</v>
      </c>
      <c r="E439" s="54">
        <f>F439+G439</f>
        <v>0</v>
      </c>
      <c r="F439" s="54">
        <v>0</v>
      </c>
      <c r="G439" s="54">
        <v>0</v>
      </c>
      <c r="H439" s="54">
        <f>D439-E439</f>
        <v>747500000</v>
      </c>
    </row>
    <row r="440" spans="1:8" s="130" customFormat="1" ht="15">
      <c r="A440" s="36"/>
      <c r="B440" s="35" t="s">
        <v>344</v>
      </c>
      <c r="C440" s="67"/>
      <c r="D440" s="54">
        <v>128000000</v>
      </c>
      <c r="E440" s="54">
        <f>F440+G440</f>
        <v>0</v>
      </c>
      <c r="F440" s="54">
        <v>0</v>
      </c>
      <c r="G440" s="54">
        <v>0</v>
      </c>
      <c r="H440" s="54">
        <f>D440-E440</f>
        <v>128000000</v>
      </c>
    </row>
    <row r="441" spans="1:8" s="130" customFormat="1" ht="15">
      <c r="A441" s="77"/>
      <c r="B441" s="83" t="s">
        <v>191</v>
      </c>
      <c r="C441" s="47"/>
      <c r="D441" s="45">
        <v>21500000</v>
      </c>
      <c r="E441" s="45">
        <f>F441+G441</f>
        <v>0</v>
      </c>
      <c r="F441" s="45">
        <v>0</v>
      </c>
      <c r="G441" s="45">
        <v>0</v>
      </c>
      <c r="H441" s="45">
        <f>D441-E441</f>
        <v>21500000</v>
      </c>
    </row>
    <row r="442" spans="1:8" s="130" customFormat="1" ht="15">
      <c r="A442" s="77"/>
      <c r="B442" s="83" t="s">
        <v>192</v>
      </c>
      <c r="C442" s="47"/>
      <c r="D442" s="45">
        <v>35000000</v>
      </c>
      <c r="E442" s="45">
        <f>F442+G442</f>
        <v>0</v>
      </c>
      <c r="F442" s="45">
        <v>0</v>
      </c>
      <c r="G442" s="45">
        <v>0</v>
      </c>
      <c r="H442" s="45">
        <f>D442-E442</f>
        <v>35000000</v>
      </c>
    </row>
    <row r="443" spans="1:8" s="130" customFormat="1" ht="15">
      <c r="A443" s="78" t="s">
        <v>162</v>
      </c>
      <c r="B443" s="85" t="s">
        <v>194</v>
      </c>
      <c r="C443" s="47"/>
      <c r="D443" s="48">
        <v>40000000</v>
      </c>
      <c r="E443" s="48">
        <f>F443+G443</f>
        <v>0</v>
      </c>
      <c r="F443" s="48">
        <v>0</v>
      </c>
      <c r="G443" s="48">
        <v>0</v>
      </c>
      <c r="H443" s="48">
        <f>D443-E443</f>
        <v>40000000</v>
      </c>
    </row>
    <row r="444" spans="1:9" ht="15">
      <c r="A444" s="136" t="s">
        <v>345</v>
      </c>
      <c r="B444" s="137" t="s">
        <v>321</v>
      </c>
      <c r="C444" s="138"/>
      <c r="D444" s="139">
        <f>D445+D446</f>
        <v>918000000</v>
      </c>
      <c r="E444" s="139">
        <f>E445+E446</f>
        <v>20550000</v>
      </c>
      <c r="F444" s="139">
        <f>F445+F446</f>
        <v>7500000</v>
      </c>
      <c r="G444" s="139">
        <f>G445+G446</f>
        <v>13050000</v>
      </c>
      <c r="H444" s="139">
        <f>H445+H446</f>
        <v>897450000</v>
      </c>
      <c r="I444" s="46"/>
    </row>
    <row r="445" spans="1:8" s="130" customFormat="1" ht="15">
      <c r="A445" s="5"/>
      <c r="B445" s="52" t="s">
        <v>83</v>
      </c>
      <c r="C445" s="47"/>
      <c r="D445" s="42">
        <v>0</v>
      </c>
      <c r="E445" s="42">
        <v>0</v>
      </c>
      <c r="F445" s="42">
        <v>0</v>
      </c>
      <c r="G445" s="42">
        <v>0</v>
      </c>
      <c r="H445" s="42">
        <v>0</v>
      </c>
    </row>
    <row r="446" spans="1:8" s="130" customFormat="1" ht="15">
      <c r="A446" s="5"/>
      <c r="B446" s="52" t="s">
        <v>147</v>
      </c>
      <c r="C446" s="47"/>
      <c r="D446" s="42">
        <f>D447+D455+D462</f>
        <v>918000000</v>
      </c>
      <c r="E446" s="42">
        <f>E447+E455+E462</f>
        <v>20550000</v>
      </c>
      <c r="F446" s="42">
        <f>F447+F455+F462</f>
        <v>7500000</v>
      </c>
      <c r="G446" s="42">
        <f>G447+G455+G462</f>
        <v>13050000</v>
      </c>
      <c r="H446" s="42">
        <f>H447+H455+H462</f>
        <v>897450000</v>
      </c>
    </row>
    <row r="447" spans="1:8" s="130" customFormat="1" ht="15">
      <c r="A447" s="70" t="s">
        <v>38</v>
      </c>
      <c r="B447" s="71" t="s">
        <v>151</v>
      </c>
      <c r="C447" s="47"/>
      <c r="D447" s="42">
        <f>D448+D450+D453</f>
        <v>141000000</v>
      </c>
      <c r="E447" s="42">
        <f>E448+E450+E453</f>
        <v>20550000</v>
      </c>
      <c r="F447" s="42">
        <f>F448+F450+F453</f>
        <v>7500000</v>
      </c>
      <c r="G447" s="42">
        <f>G448+G450+G453</f>
        <v>13050000</v>
      </c>
      <c r="H447" s="42">
        <f>H448+H450+H453</f>
        <v>120450000</v>
      </c>
    </row>
    <row r="448" spans="1:8" s="130" customFormat="1" ht="15">
      <c r="A448" s="72" t="s">
        <v>26</v>
      </c>
      <c r="B448" s="73" t="s">
        <v>163</v>
      </c>
      <c r="C448" s="47"/>
      <c r="D448" s="48">
        <f>SUM(D449:D449)</f>
        <v>15000000</v>
      </c>
      <c r="E448" s="48">
        <f>SUM(E449:E449)</f>
        <v>8250000</v>
      </c>
      <c r="F448" s="48">
        <f>SUM(F449:F449)</f>
        <v>7500000</v>
      </c>
      <c r="G448" s="48">
        <f>SUM(G449:G449)</f>
        <v>750000</v>
      </c>
      <c r="H448" s="48">
        <f>SUM(H449:H449)</f>
        <v>6750000</v>
      </c>
    </row>
    <row r="449" spans="1:8" s="130" customFormat="1" ht="15">
      <c r="A449" s="74"/>
      <c r="B449" s="76" t="s">
        <v>165</v>
      </c>
      <c r="C449" s="47"/>
      <c r="D449" s="45">
        <v>15000000</v>
      </c>
      <c r="E449" s="45">
        <f>F449+G449</f>
        <v>8250000</v>
      </c>
      <c r="F449" s="45">
        <v>7500000</v>
      </c>
      <c r="G449" s="45">
        <v>750000</v>
      </c>
      <c r="H449" s="45">
        <f>D449-E449</f>
        <v>6750000</v>
      </c>
    </row>
    <row r="450" spans="1:8" s="130" customFormat="1" ht="15">
      <c r="A450" s="72" t="s">
        <v>26</v>
      </c>
      <c r="B450" s="73" t="s">
        <v>170</v>
      </c>
      <c r="C450" s="47"/>
      <c r="D450" s="48">
        <f>D451+D452</f>
        <v>123000000</v>
      </c>
      <c r="E450" s="48">
        <f>E451+E452</f>
        <v>12000000</v>
      </c>
      <c r="F450" s="48">
        <f>F451+F452</f>
        <v>0</v>
      </c>
      <c r="G450" s="48">
        <f>G451+G452</f>
        <v>12000000</v>
      </c>
      <c r="H450" s="48">
        <f>H451+H452</f>
        <v>111000000</v>
      </c>
    </row>
    <row r="451" spans="1:8" s="130" customFormat="1" ht="15">
      <c r="A451" s="72"/>
      <c r="B451" s="75" t="s">
        <v>346</v>
      </c>
      <c r="C451" s="47"/>
      <c r="D451" s="45">
        <v>62000000</v>
      </c>
      <c r="E451" s="45">
        <f>F451+G451</f>
        <v>6000000</v>
      </c>
      <c r="F451" s="45">
        <v>0</v>
      </c>
      <c r="G451" s="45">
        <v>6000000</v>
      </c>
      <c r="H451" s="45">
        <f>D451-E451</f>
        <v>56000000</v>
      </c>
    </row>
    <row r="452" spans="1:8" s="130" customFormat="1" ht="15">
      <c r="A452" s="74"/>
      <c r="B452" s="75" t="s">
        <v>347</v>
      </c>
      <c r="C452" s="47"/>
      <c r="D452" s="45">
        <v>61000000</v>
      </c>
      <c r="E452" s="45">
        <f>F452+G452</f>
        <v>6000000</v>
      </c>
      <c r="F452" s="45">
        <v>0</v>
      </c>
      <c r="G452" s="45">
        <v>6000000</v>
      </c>
      <c r="H452" s="45">
        <f>D452-E452</f>
        <v>55000000</v>
      </c>
    </row>
    <row r="453" spans="1:8" s="130" customFormat="1" ht="15">
      <c r="A453" s="72" t="s">
        <v>26</v>
      </c>
      <c r="B453" s="73" t="s">
        <v>177</v>
      </c>
      <c r="C453" s="47"/>
      <c r="D453" s="48">
        <f>SUM(D454:D454)</f>
        <v>3000000</v>
      </c>
      <c r="E453" s="48">
        <f>SUM(E454:E454)</f>
        <v>300000</v>
      </c>
      <c r="F453" s="48">
        <f>SUM(F454:F454)</f>
        <v>0</v>
      </c>
      <c r="G453" s="48">
        <f>SUM(G454:G454)</f>
        <v>300000</v>
      </c>
      <c r="H453" s="48">
        <f>SUM(H454:H454)</f>
        <v>2700000</v>
      </c>
    </row>
    <row r="454" spans="1:8" s="130" customFormat="1" ht="15">
      <c r="A454" s="77"/>
      <c r="B454" s="75" t="s">
        <v>182</v>
      </c>
      <c r="C454" s="47"/>
      <c r="D454" s="45">
        <v>3000000</v>
      </c>
      <c r="E454" s="45">
        <f>F454+G454</f>
        <v>300000</v>
      </c>
      <c r="F454" s="45">
        <v>0</v>
      </c>
      <c r="G454" s="45">
        <v>300000</v>
      </c>
      <c r="H454" s="45">
        <f>D454-E454</f>
        <v>2700000</v>
      </c>
    </row>
    <row r="455" spans="1:8" s="130" customFormat="1" ht="15">
      <c r="A455" s="78" t="s">
        <v>39</v>
      </c>
      <c r="B455" s="79" t="s">
        <v>186</v>
      </c>
      <c r="C455" s="47"/>
      <c r="D455" s="48">
        <f>D456</f>
        <v>747000000</v>
      </c>
      <c r="E455" s="48">
        <f>E456</f>
        <v>0</v>
      </c>
      <c r="F455" s="48">
        <f>F456</f>
        <v>0</v>
      </c>
      <c r="G455" s="48">
        <f>G456</f>
        <v>0</v>
      </c>
      <c r="H455" s="48">
        <f>H456</f>
        <v>747000000</v>
      </c>
    </row>
    <row r="456" spans="1:8" s="130" customFormat="1" ht="15">
      <c r="A456" s="80" t="s">
        <v>26</v>
      </c>
      <c r="B456" s="81" t="s">
        <v>187</v>
      </c>
      <c r="C456" s="47"/>
      <c r="D456" s="48">
        <f>D457+D460+D461</f>
        <v>747000000</v>
      </c>
      <c r="E456" s="48">
        <f>E457+E460+E461</f>
        <v>0</v>
      </c>
      <c r="F456" s="48">
        <f>F457+F460+F461</f>
        <v>0</v>
      </c>
      <c r="G456" s="48">
        <f>G457+G460+G461</f>
        <v>0</v>
      </c>
      <c r="H456" s="48">
        <f>H457+H460+H461</f>
        <v>747000000</v>
      </c>
    </row>
    <row r="457" spans="1:8" s="130" customFormat="1" ht="15">
      <c r="A457" s="77"/>
      <c r="B457" s="82" t="s">
        <v>348</v>
      </c>
      <c r="C457" s="47"/>
      <c r="D457" s="45">
        <f>SUM(D458:D459)</f>
        <v>700000000</v>
      </c>
      <c r="E457" s="45">
        <f>SUM(E458:E459)</f>
        <v>0</v>
      </c>
      <c r="F457" s="45">
        <f>SUM(F458:F459)</f>
        <v>0</v>
      </c>
      <c r="G457" s="45">
        <f>SUM(G458:G459)</f>
        <v>0</v>
      </c>
      <c r="H457" s="45">
        <f>SUM(H458:H459)</f>
        <v>700000000</v>
      </c>
    </row>
    <row r="458" spans="1:8" s="130" customFormat="1" ht="15">
      <c r="A458" s="36"/>
      <c r="B458" s="35" t="s">
        <v>349</v>
      </c>
      <c r="C458" s="67"/>
      <c r="D458" s="54">
        <v>427000000</v>
      </c>
      <c r="E458" s="54">
        <f>F458+G458</f>
        <v>0</v>
      </c>
      <c r="F458" s="54">
        <v>0</v>
      </c>
      <c r="G458" s="54">
        <v>0</v>
      </c>
      <c r="H458" s="54">
        <f>D458-E458</f>
        <v>427000000</v>
      </c>
    </row>
    <row r="459" spans="1:8" s="130" customFormat="1" ht="15">
      <c r="A459" s="36"/>
      <c r="B459" s="35" t="s">
        <v>350</v>
      </c>
      <c r="C459" s="67"/>
      <c r="D459" s="54">
        <v>273000000</v>
      </c>
      <c r="E459" s="54">
        <f>F459+G459</f>
        <v>0</v>
      </c>
      <c r="F459" s="54">
        <v>0</v>
      </c>
      <c r="G459" s="54">
        <v>0</v>
      </c>
      <c r="H459" s="54">
        <f>D459-E459</f>
        <v>273000000</v>
      </c>
    </row>
    <row r="460" spans="1:8" s="130" customFormat="1" ht="15">
      <c r="A460" s="77"/>
      <c r="B460" s="83" t="s">
        <v>191</v>
      </c>
      <c r="C460" s="47"/>
      <c r="D460" s="45">
        <v>19000000</v>
      </c>
      <c r="E460" s="45">
        <f>F460+G460</f>
        <v>0</v>
      </c>
      <c r="F460" s="45">
        <v>0</v>
      </c>
      <c r="G460" s="45">
        <v>0</v>
      </c>
      <c r="H460" s="45">
        <f>D460-E460</f>
        <v>19000000</v>
      </c>
    </row>
    <row r="461" spans="1:8" s="130" customFormat="1" ht="15">
      <c r="A461" s="77"/>
      <c r="B461" s="83" t="s">
        <v>192</v>
      </c>
      <c r="C461" s="47"/>
      <c r="D461" s="45">
        <v>28000000</v>
      </c>
      <c r="E461" s="45">
        <f>F461+G461</f>
        <v>0</v>
      </c>
      <c r="F461" s="45">
        <v>0</v>
      </c>
      <c r="G461" s="45">
        <v>0</v>
      </c>
      <c r="H461" s="45">
        <f>D461-E461</f>
        <v>28000000</v>
      </c>
    </row>
    <row r="462" spans="1:8" s="130" customFormat="1" ht="15">
      <c r="A462" s="78" t="s">
        <v>162</v>
      </c>
      <c r="B462" s="85" t="s">
        <v>194</v>
      </c>
      <c r="C462" s="47"/>
      <c r="D462" s="48">
        <v>30000000</v>
      </c>
      <c r="E462" s="48">
        <f>F462+G462</f>
        <v>0</v>
      </c>
      <c r="F462" s="48">
        <v>0</v>
      </c>
      <c r="G462" s="48">
        <v>0</v>
      </c>
      <c r="H462" s="48">
        <f>D462-E462</f>
        <v>30000000</v>
      </c>
    </row>
    <row r="463" spans="1:9" ht="15">
      <c r="A463" s="136" t="s">
        <v>351</v>
      </c>
      <c r="B463" s="137" t="s">
        <v>324</v>
      </c>
      <c r="C463" s="138"/>
      <c r="D463" s="139">
        <f>D464+D465</f>
        <v>175000000</v>
      </c>
      <c r="E463" s="139">
        <f>E464+E465</f>
        <v>300000</v>
      </c>
      <c r="F463" s="139">
        <f>F464+F465</f>
        <v>0</v>
      </c>
      <c r="G463" s="139">
        <f>G464+G465</f>
        <v>300000</v>
      </c>
      <c r="H463" s="139">
        <f>H464+H465</f>
        <v>174700000</v>
      </c>
      <c r="I463" s="46"/>
    </row>
    <row r="464" spans="1:8" s="130" customFormat="1" ht="15">
      <c r="A464" s="5"/>
      <c r="B464" s="52" t="s">
        <v>83</v>
      </c>
      <c r="C464" s="47"/>
      <c r="D464" s="42">
        <v>0</v>
      </c>
      <c r="E464" s="42">
        <v>0</v>
      </c>
      <c r="F464" s="42">
        <v>0</v>
      </c>
      <c r="G464" s="42">
        <v>0</v>
      </c>
      <c r="H464" s="42">
        <v>0</v>
      </c>
    </row>
    <row r="465" spans="1:8" s="130" customFormat="1" ht="15">
      <c r="A465" s="5"/>
      <c r="B465" s="52" t="s">
        <v>147</v>
      </c>
      <c r="C465" s="47"/>
      <c r="D465" s="42">
        <f>D466+D471+D478</f>
        <v>175000000</v>
      </c>
      <c r="E465" s="42">
        <f>E466+E471+E478</f>
        <v>300000</v>
      </c>
      <c r="F465" s="42">
        <f>F466+F471+F478</f>
        <v>0</v>
      </c>
      <c r="G465" s="42">
        <f>G466+G471+G478</f>
        <v>300000</v>
      </c>
      <c r="H465" s="42">
        <f>H466+H471+H478</f>
        <v>174700000</v>
      </c>
    </row>
    <row r="466" spans="1:8" s="130" customFormat="1" ht="15">
      <c r="A466" s="70" t="s">
        <v>38</v>
      </c>
      <c r="B466" s="71" t="s">
        <v>151</v>
      </c>
      <c r="C466" s="47"/>
      <c r="D466" s="42">
        <f>D467+D469</f>
        <v>52000000</v>
      </c>
      <c r="E466" s="42">
        <f>E467+E469</f>
        <v>300000</v>
      </c>
      <c r="F466" s="42">
        <f>F467+F469</f>
        <v>0</v>
      </c>
      <c r="G466" s="42">
        <f>G467+G469</f>
        <v>300000</v>
      </c>
      <c r="H466" s="42">
        <f>H467+H469</f>
        <v>51700000</v>
      </c>
    </row>
    <row r="467" spans="1:8" s="130" customFormat="1" ht="15">
      <c r="A467" s="72" t="s">
        <v>26</v>
      </c>
      <c r="B467" s="73" t="s">
        <v>170</v>
      </c>
      <c r="C467" s="47"/>
      <c r="D467" s="48">
        <f>D468</f>
        <v>49000000</v>
      </c>
      <c r="E467" s="48">
        <f>E468</f>
        <v>0</v>
      </c>
      <c r="F467" s="48">
        <f>F468</f>
        <v>0</v>
      </c>
      <c r="G467" s="48">
        <f>G468</f>
        <v>0</v>
      </c>
      <c r="H467" s="48">
        <f>H468</f>
        <v>49000000</v>
      </c>
    </row>
    <row r="468" spans="1:8" s="130" customFormat="1" ht="15">
      <c r="A468" s="74"/>
      <c r="B468" s="75" t="s">
        <v>352</v>
      </c>
      <c r="C468" s="47"/>
      <c r="D468" s="45">
        <v>49000000</v>
      </c>
      <c r="E468" s="45">
        <f>F468+G468</f>
        <v>0</v>
      </c>
      <c r="F468" s="45">
        <v>0</v>
      </c>
      <c r="G468" s="45">
        <v>0</v>
      </c>
      <c r="H468" s="45">
        <v>49000000</v>
      </c>
    </row>
    <row r="469" spans="1:8" s="130" customFormat="1" ht="15">
      <c r="A469" s="72" t="s">
        <v>26</v>
      </c>
      <c r="B469" s="73" t="s">
        <v>177</v>
      </c>
      <c r="C469" s="47"/>
      <c r="D469" s="48">
        <f>SUM(D470:D470)</f>
        <v>3000000</v>
      </c>
      <c r="E469" s="48">
        <f>SUM(E470:E470)</f>
        <v>300000</v>
      </c>
      <c r="F469" s="48">
        <f>SUM(F470:F470)</f>
        <v>0</v>
      </c>
      <c r="G469" s="48">
        <f>SUM(G470:G470)</f>
        <v>300000</v>
      </c>
      <c r="H469" s="48">
        <f>SUM(H470:H470)</f>
        <v>2700000</v>
      </c>
    </row>
    <row r="470" spans="1:8" s="130" customFormat="1" ht="15">
      <c r="A470" s="77"/>
      <c r="B470" s="75" t="s">
        <v>182</v>
      </c>
      <c r="C470" s="47"/>
      <c r="D470" s="45">
        <v>3000000</v>
      </c>
      <c r="E470" s="45">
        <f>F470+G470</f>
        <v>300000</v>
      </c>
      <c r="F470" s="45">
        <v>0</v>
      </c>
      <c r="G470" s="45">
        <v>300000</v>
      </c>
      <c r="H470" s="45">
        <f>D470-E470</f>
        <v>2700000</v>
      </c>
    </row>
    <row r="471" spans="1:8" s="130" customFormat="1" ht="15">
      <c r="A471" s="78" t="s">
        <v>39</v>
      </c>
      <c r="B471" s="79" t="s">
        <v>186</v>
      </c>
      <c r="C471" s="47"/>
      <c r="D471" s="48">
        <f>D472</f>
        <v>100000000</v>
      </c>
      <c r="E471" s="48">
        <f>E472</f>
        <v>0</v>
      </c>
      <c r="F471" s="48">
        <f>F472</f>
        <v>0</v>
      </c>
      <c r="G471" s="48">
        <f>G472</f>
        <v>0</v>
      </c>
      <c r="H471" s="48">
        <f>H472</f>
        <v>100000000</v>
      </c>
    </row>
    <row r="472" spans="1:8" s="130" customFormat="1" ht="15">
      <c r="A472" s="80" t="s">
        <v>26</v>
      </c>
      <c r="B472" s="81" t="s">
        <v>187</v>
      </c>
      <c r="C472" s="47"/>
      <c r="D472" s="48">
        <f>D473+D476+D477</f>
        <v>100000000</v>
      </c>
      <c r="E472" s="48">
        <f>E473+E476+E477</f>
        <v>0</v>
      </c>
      <c r="F472" s="48">
        <f>F473+F476+F477</f>
        <v>0</v>
      </c>
      <c r="G472" s="48">
        <f>G473+G476+G477</f>
        <v>0</v>
      </c>
      <c r="H472" s="48">
        <f>H473+H476+H477</f>
        <v>100000000</v>
      </c>
    </row>
    <row r="473" spans="1:8" s="130" customFormat="1" ht="15">
      <c r="A473" s="77"/>
      <c r="B473" s="82" t="s">
        <v>353</v>
      </c>
      <c r="C473" s="47"/>
      <c r="D473" s="45">
        <f>SUM(D474:D475)</f>
        <v>93300000</v>
      </c>
      <c r="E473" s="45">
        <f>SUM(E474:E475)</f>
        <v>0</v>
      </c>
      <c r="F473" s="45">
        <f>SUM(F474:F475)</f>
        <v>0</v>
      </c>
      <c r="G473" s="45">
        <f>SUM(G474:G475)</f>
        <v>0</v>
      </c>
      <c r="H473" s="45">
        <f>SUM(H474:H475)</f>
        <v>93300000</v>
      </c>
    </row>
    <row r="474" spans="1:8" s="130" customFormat="1" ht="15">
      <c r="A474" s="36"/>
      <c r="B474" s="35" t="s">
        <v>354</v>
      </c>
      <c r="C474" s="67"/>
      <c r="D474" s="54">
        <v>5800000</v>
      </c>
      <c r="E474" s="54">
        <f>F474+G474</f>
        <v>0</v>
      </c>
      <c r="F474" s="54">
        <v>0</v>
      </c>
      <c r="G474" s="54">
        <v>0</v>
      </c>
      <c r="H474" s="54">
        <f>D474-E474</f>
        <v>5800000</v>
      </c>
    </row>
    <row r="475" spans="1:8" s="130" customFormat="1" ht="15">
      <c r="A475" s="36"/>
      <c r="B475" s="35" t="s">
        <v>355</v>
      </c>
      <c r="C475" s="67"/>
      <c r="D475" s="54">
        <v>87500000</v>
      </c>
      <c r="E475" s="54">
        <f>F475+G475</f>
        <v>0</v>
      </c>
      <c r="F475" s="54">
        <v>0</v>
      </c>
      <c r="G475" s="54">
        <v>0</v>
      </c>
      <c r="H475" s="54">
        <f>D475-E475</f>
        <v>87500000</v>
      </c>
    </row>
    <row r="476" spans="1:8" s="130" customFormat="1" ht="15">
      <c r="A476" s="77"/>
      <c r="B476" s="83" t="s">
        <v>191</v>
      </c>
      <c r="C476" s="47"/>
      <c r="D476" s="45">
        <v>3200000</v>
      </c>
      <c r="E476" s="45">
        <f>F476+G476</f>
        <v>0</v>
      </c>
      <c r="F476" s="45">
        <v>0</v>
      </c>
      <c r="G476" s="45">
        <v>0</v>
      </c>
      <c r="H476" s="45">
        <f>D476-E476</f>
        <v>3200000</v>
      </c>
    </row>
    <row r="477" spans="1:8" s="130" customFormat="1" ht="15">
      <c r="A477" s="77"/>
      <c r="B477" s="83" t="s">
        <v>192</v>
      </c>
      <c r="C477" s="47"/>
      <c r="D477" s="45">
        <v>3500000</v>
      </c>
      <c r="E477" s="45">
        <f>F477+G477</f>
        <v>0</v>
      </c>
      <c r="F477" s="45">
        <v>0</v>
      </c>
      <c r="G477" s="45">
        <v>0</v>
      </c>
      <c r="H477" s="45">
        <f>D477-E477</f>
        <v>3500000</v>
      </c>
    </row>
    <row r="478" spans="1:8" s="130" customFormat="1" ht="15">
      <c r="A478" s="78" t="s">
        <v>162</v>
      </c>
      <c r="B478" s="85" t="s">
        <v>194</v>
      </c>
      <c r="C478" s="47"/>
      <c r="D478" s="48">
        <v>23000000</v>
      </c>
      <c r="E478" s="48">
        <f>F478+G478</f>
        <v>0</v>
      </c>
      <c r="F478" s="48">
        <v>0</v>
      </c>
      <c r="G478" s="48">
        <v>0</v>
      </c>
      <c r="H478" s="48">
        <f>D478-E478</f>
        <v>23000000</v>
      </c>
    </row>
    <row r="479" spans="1:9" ht="15">
      <c r="A479" s="136" t="s">
        <v>356</v>
      </c>
      <c r="B479" s="137" t="s">
        <v>326</v>
      </c>
      <c r="C479" s="138"/>
      <c r="D479" s="139">
        <f>D480+D481</f>
        <v>191000000</v>
      </c>
      <c r="E479" s="139">
        <f>E480+E481</f>
        <v>8650000</v>
      </c>
      <c r="F479" s="139">
        <f>F480+F481</f>
        <v>7500000</v>
      </c>
      <c r="G479" s="139">
        <f>G480+G481</f>
        <v>1150000</v>
      </c>
      <c r="H479" s="139">
        <f>H480+H481</f>
        <v>182350000</v>
      </c>
      <c r="I479" s="46"/>
    </row>
    <row r="480" spans="1:8" s="130" customFormat="1" ht="15">
      <c r="A480" s="5"/>
      <c r="B480" s="52" t="s">
        <v>83</v>
      </c>
      <c r="C480" s="47"/>
      <c r="D480" s="42">
        <v>0</v>
      </c>
      <c r="E480" s="42">
        <v>0</v>
      </c>
      <c r="F480" s="42">
        <v>0</v>
      </c>
      <c r="G480" s="42">
        <v>0</v>
      </c>
      <c r="H480" s="42">
        <v>0</v>
      </c>
    </row>
    <row r="481" spans="1:8" s="130" customFormat="1" ht="15">
      <c r="A481" s="5"/>
      <c r="B481" s="52" t="s">
        <v>147</v>
      </c>
      <c r="C481" s="47"/>
      <c r="D481" s="42">
        <f>D482+D489+D495</f>
        <v>191000000</v>
      </c>
      <c r="E481" s="42">
        <f>E482+E489+E495</f>
        <v>8650000</v>
      </c>
      <c r="F481" s="42">
        <f>F482+F489+F495</f>
        <v>7500000</v>
      </c>
      <c r="G481" s="42">
        <f>G482+G489+G495</f>
        <v>1150000</v>
      </c>
      <c r="H481" s="42">
        <f>H482+H489+H495</f>
        <v>182350000</v>
      </c>
    </row>
    <row r="482" spans="1:8" s="130" customFormat="1" ht="15">
      <c r="A482" s="70" t="s">
        <v>38</v>
      </c>
      <c r="B482" s="71" t="s">
        <v>151</v>
      </c>
      <c r="C482" s="47"/>
      <c r="D482" s="42">
        <f>D483+D485+D487</f>
        <v>82000000</v>
      </c>
      <c r="E482" s="42">
        <f>E483+E485+E487</f>
        <v>8650000</v>
      </c>
      <c r="F482" s="42">
        <f>F483+F485+F487</f>
        <v>7500000</v>
      </c>
      <c r="G482" s="42">
        <f>G483+G485+G487</f>
        <v>1150000</v>
      </c>
      <c r="H482" s="42">
        <f>H483+H485+H487</f>
        <v>73350000</v>
      </c>
    </row>
    <row r="483" spans="1:8" s="130" customFormat="1" ht="15">
      <c r="A483" s="72" t="s">
        <v>26</v>
      </c>
      <c r="B483" s="73" t="s">
        <v>163</v>
      </c>
      <c r="C483" s="47"/>
      <c r="D483" s="48">
        <f>SUM(D484:D484)</f>
        <v>15800000</v>
      </c>
      <c r="E483" s="48">
        <f>SUM(E484:E484)</f>
        <v>8250000</v>
      </c>
      <c r="F483" s="48">
        <f>SUM(F484:F484)</f>
        <v>7500000</v>
      </c>
      <c r="G483" s="48">
        <f>SUM(G484:G484)</f>
        <v>750000</v>
      </c>
      <c r="H483" s="48">
        <f>SUM(H484:H484)</f>
        <v>7550000</v>
      </c>
    </row>
    <row r="484" spans="1:8" s="130" customFormat="1" ht="15">
      <c r="A484" s="74"/>
      <c r="B484" s="76" t="s">
        <v>165</v>
      </c>
      <c r="C484" s="47"/>
      <c r="D484" s="45">
        <v>15800000</v>
      </c>
      <c r="E484" s="45">
        <f>F484+G484</f>
        <v>8250000</v>
      </c>
      <c r="F484" s="45">
        <v>7500000</v>
      </c>
      <c r="G484" s="45">
        <v>750000</v>
      </c>
      <c r="H484" s="45">
        <f>D484-E484</f>
        <v>7550000</v>
      </c>
    </row>
    <row r="485" spans="1:8" s="130" customFormat="1" ht="15">
      <c r="A485" s="72" t="s">
        <v>26</v>
      </c>
      <c r="B485" s="73" t="s">
        <v>170</v>
      </c>
      <c r="C485" s="47"/>
      <c r="D485" s="48">
        <f>D486</f>
        <v>62200000</v>
      </c>
      <c r="E485" s="48">
        <f>E486</f>
        <v>0</v>
      </c>
      <c r="F485" s="48">
        <f>F486</f>
        <v>0</v>
      </c>
      <c r="G485" s="48">
        <f>G486</f>
        <v>0</v>
      </c>
      <c r="H485" s="48">
        <f>H486</f>
        <v>62200000</v>
      </c>
    </row>
    <row r="486" spans="1:8" s="130" customFormat="1" ht="15">
      <c r="A486" s="74"/>
      <c r="B486" s="75" t="s">
        <v>357</v>
      </c>
      <c r="C486" s="47"/>
      <c r="D486" s="45">
        <v>62200000</v>
      </c>
      <c r="E486" s="45">
        <f>F486+G486</f>
        <v>0</v>
      </c>
      <c r="F486" s="45">
        <v>0</v>
      </c>
      <c r="G486" s="45">
        <v>0</v>
      </c>
      <c r="H486" s="45">
        <f>D486-E486</f>
        <v>62200000</v>
      </c>
    </row>
    <row r="487" spans="1:8" s="130" customFormat="1" ht="15">
      <c r="A487" s="72" t="s">
        <v>26</v>
      </c>
      <c r="B487" s="73" t="s">
        <v>177</v>
      </c>
      <c r="C487" s="47"/>
      <c r="D487" s="48">
        <f>SUM(D488:D488)</f>
        <v>4000000</v>
      </c>
      <c r="E487" s="48">
        <f>SUM(E488:E488)</f>
        <v>400000</v>
      </c>
      <c r="F487" s="48">
        <f>SUM(F488:F488)</f>
        <v>0</v>
      </c>
      <c r="G487" s="48">
        <f>SUM(G488:G488)</f>
        <v>400000</v>
      </c>
      <c r="H487" s="48">
        <f>SUM(H488:H488)</f>
        <v>3600000</v>
      </c>
    </row>
    <row r="488" spans="1:8" s="130" customFormat="1" ht="15">
      <c r="A488" s="77"/>
      <c r="B488" s="75" t="s">
        <v>182</v>
      </c>
      <c r="C488" s="47"/>
      <c r="D488" s="45">
        <v>4000000</v>
      </c>
      <c r="E488" s="45">
        <f>F488+G488</f>
        <v>400000</v>
      </c>
      <c r="F488" s="45">
        <v>0</v>
      </c>
      <c r="G488" s="45">
        <v>400000</v>
      </c>
      <c r="H488" s="45">
        <f>D488-E488</f>
        <v>3600000</v>
      </c>
    </row>
    <row r="489" spans="1:8" s="130" customFormat="1" ht="15">
      <c r="A489" s="78" t="s">
        <v>39</v>
      </c>
      <c r="B489" s="79" t="s">
        <v>186</v>
      </c>
      <c r="C489" s="47"/>
      <c r="D489" s="48">
        <f>D490</f>
        <v>107000000</v>
      </c>
      <c r="E489" s="48">
        <f>E490</f>
        <v>0</v>
      </c>
      <c r="F489" s="48">
        <f>F490</f>
        <v>0</v>
      </c>
      <c r="G489" s="48">
        <f>G490</f>
        <v>0</v>
      </c>
      <c r="H489" s="48">
        <f>H490</f>
        <v>107000000</v>
      </c>
    </row>
    <row r="490" spans="1:8" s="130" customFormat="1" ht="15">
      <c r="A490" s="80" t="s">
        <v>26</v>
      </c>
      <c r="B490" s="81" t="s">
        <v>187</v>
      </c>
      <c r="C490" s="47"/>
      <c r="D490" s="48">
        <f>D491+D493+D494</f>
        <v>107000000</v>
      </c>
      <c r="E490" s="48">
        <f>E491+E493+E494</f>
        <v>0</v>
      </c>
      <c r="F490" s="48">
        <f>F491+F493+F494</f>
        <v>0</v>
      </c>
      <c r="G490" s="48">
        <f>G491+G493+G494</f>
        <v>0</v>
      </c>
      <c r="H490" s="48">
        <f>H491+H493+H494</f>
        <v>107000000</v>
      </c>
    </row>
    <row r="491" spans="1:8" s="130" customFormat="1" ht="15">
      <c r="A491" s="77"/>
      <c r="B491" s="82" t="s">
        <v>358</v>
      </c>
      <c r="C491" s="47"/>
      <c r="D491" s="45">
        <f>SUM(D492:D492)</f>
        <v>99500000</v>
      </c>
      <c r="E491" s="45">
        <f>SUM(E492:E492)</f>
        <v>0</v>
      </c>
      <c r="F491" s="45">
        <f>SUM(F492:F492)</f>
        <v>0</v>
      </c>
      <c r="G491" s="45">
        <f>SUM(G492:G492)</f>
        <v>0</v>
      </c>
      <c r="H491" s="45">
        <f>SUM(H492:H492)</f>
        <v>99500000</v>
      </c>
    </row>
    <row r="492" spans="1:8" s="130" customFormat="1" ht="15">
      <c r="A492" s="36"/>
      <c r="B492" s="35" t="s">
        <v>359</v>
      </c>
      <c r="C492" s="67"/>
      <c r="D492" s="54">
        <v>99500000</v>
      </c>
      <c r="E492" s="54">
        <f>F492+G492</f>
        <v>0</v>
      </c>
      <c r="F492" s="54">
        <v>0</v>
      </c>
      <c r="G492" s="54">
        <v>0</v>
      </c>
      <c r="H492" s="54">
        <f>D492-E492</f>
        <v>99500000</v>
      </c>
    </row>
    <row r="493" spans="1:8" s="130" customFormat="1" ht="15">
      <c r="A493" s="77"/>
      <c r="B493" s="83" t="s">
        <v>191</v>
      </c>
      <c r="C493" s="47"/>
      <c r="D493" s="45">
        <v>3500000</v>
      </c>
      <c r="E493" s="45">
        <f>F493+G493</f>
        <v>0</v>
      </c>
      <c r="F493" s="45">
        <v>0</v>
      </c>
      <c r="G493" s="45">
        <v>0</v>
      </c>
      <c r="H493" s="45">
        <f>D493-E493</f>
        <v>3500000</v>
      </c>
    </row>
    <row r="494" spans="1:8" s="130" customFormat="1" ht="15">
      <c r="A494" s="77"/>
      <c r="B494" s="83" t="s">
        <v>192</v>
      </c>
      <c r="C494" s="47"/>
      <c r="D494" s="45">
        <v>4000000</v>
      </c>
      <c r="E494" s="45">
        <f>F494+G494</f>
        <v>0</v>
      </c>
      <c r="F494" s="45">
        <v>0</v>
      </c>
      <c r="G494" s="45">
        <v>0</v>
      </c>
      <c r="H494" s="45">
        <f>D494-E494</f>
        <v>4000000</v>
      </c>
    </row>
    <row r="495" spans="1:8" s="130" customFormat="1" ht="15">
      <c r="A495" s="78" t="s">
        <v>162</v>
      </c>
      <c r="B495" s="85" t="s">
        <v>194</v>
      </c>
      <c r="C495" s="47"/>
      <c r="D495" s="48">
        <v>2000000</v>
      </c>
      <c r="E495" s="48">
        <f>F495+G495</f>
        <v>0</v>
      </c>
      <c r="F495" s="48">
        <v>0</v>
      </c>
      <c r="G495" s="48">
        <v>0</v>
      </c>
      <c r="H495" s="48">
        <f>D495-E495</f>
        <v>2000000</v>
      </c>
    </row>
    <row r="496" spans="1:9" ht="15">
      <c r="A496" s="136" t="s">
        <v>360</v>
      </c>
      <c r="B496" s="137" t="s">
        <v>328</v>
      </c>
      <c r="C496" s="138"/>
      <c r="D496" s="139">
        <f>D497+D498</f>
        <v>290000000</v>
      </c>
      <c r="E496" s="139">
        <f>E497+E498</f>
        <v>8850000</v>
      </c>
      <c r="F496" s="139">
        <f>F497+F498</f>
        <v>7500000</v>
      </c>
      <c r="G496" s="139">
        <f>G497+G498</f>
        <v>1350000</v>
      </c>
      <c r="H496" s="139">
        <f>H497+H498</f>
        <v>281150000</v>
      </c>
      <c r="I496" s="46"/>
    </row>
    <row r="497" spans="1:8" s="130" customFormat="1" ht="15">
      <c r="A497" s="5"/>
      <c r="B497" s="52" t="s">
        <v>83</v>
      </c>
      <c r="C497" s="47"/>
      <c r="D497" s="42">
        <v>0</v>
      </c>
      <c r="E497" s="42">
        <v>0</v>
      </c>
      <c r="F497" s="42">
        <v>0</v>
      </c>
      <c r="G497" s="42">
        <v>0</v>
      </c>
      <c r="H497" s="42">
        <v>0</v>
      </c>
    </row>
    <row r="498" spans="1:8" s="130" customFormat="1" ht="15">
      <c r="A498" s="5"/>
      <c r="B498" s="52" t="s">
        <v>147</v>
      </c>
      <c r="C498" s="47"/>
      <c r="D498" s="42">
        <f>D499+D509</f>
        <v>290000000</v>
      </c>
      <c r="E498" s="42">
        <f>E499+E509</f>
        <v>8850000</v>
      </c>
      <c r="F498" s="42">
        <f>F499+F509</f>
        <v>7500000</v>
      </c>
      <c r="G498" s="42">
        <f>G499+G509</f>
        <v>1350000</v>
      </c>
      <c r="H498" s="42">
        <f>H499+H509</f>
        <v>281150000</v>
      </c>
    </row>
    <row r="499" spans="1:8" s="130" customFormat="1" ht="15">
      <c r="A499" s="70" t="s">
        <v>38</v>
      </c>
      <c r="B499" s="71" t="s">
        <v>151</v>
      </c>
      <c r="C499" s="47"/>
      <c r="D499" s="42">
        <f>D500+D502+D504+D506</f>
        <v>288000000</v>
      </c>
      <c r="E499" s="42">
        <f>E500+E502+E504+E506</f>
        <v>8850000</v>
      </c>
      <c r="F499" s="42">
        <f>F500+F502+F504+F506</f>
        <v>7500000</v>
      </c>
      <c r="G499" s="42">
        <f>G500+G502+G504+G506</f>
        <v>1350000</v>
      </c>
      <c r="H499" s="42">
        <f>H500+H502+H504+H506</f>
        <v>279150000</v>
      </c>
    </row>
    <row r="500" spans="1:8" s="130" customFormat="1" ht="15">
      <c r="A500" s="72" t="s">
        <v>26</v>
      </c>
      <c r="B500" s="73" t="s">
        <v>156</v>
      </c>
      <c r="C500" s="47"/>
      <c r="D500" s="48">
        <f>SUM(D501:D501)</f>
        <v>34000000</v>
      </c>
      <c r="E500" s="48">
        <f>SUM(E501:E501)</f>
        <v>0</v>
      </c>
      <c r="F500" s="48">
        <f>SUM(F501:F501)</f>
        <v>0</v>
      </c>
      <c r="G500" s="48">
        <f>SUM(G501:G501)</f>
        <v>0</v>
      </c>
      <c r="H500" s="48">
        <f>SUM(H501:H501)</f>
        <v>34000000</v>
      </c>
    </row>
    <row r="501" spans="1:8" s="130" customFormat="1" ht="15">
      <c r="A501" s="74"/>
      <c r="B501" s="76" t="s">
        <v>159</v>
      </c>
      <c r="C501" s="47"/>
      <c r="D501" s="45">
        <v>34000000</v>
      </c>
      <c r="E501" s="45">
        <f>F501+G501</f>
        <v>0</v>
      </c>
      <c r="F501" s="45">
        <v>0</v>
      </c>
      <c r="G501" s="45">
        <v>0</v>
      </c>
      <c r="H501" s="45">
        <f>D501-E501</f>
        <v>34000000</v>
      </c>
    </row>
    <row r="502" spans="1:8" s="130" customFormat="1" ht="15">
      <c r="A502" s="72" t="s">
        <v>26</v>
      </c>
      <c r="B502" s="73" t="s">
        <v>163</v>
      </c>
      <c r="C502" s="47"/>
      <c r="D502" s="48">
        <f>SUM(D503:D503)</f>
        <v>15400000</v>
      </c>
      <c r="E502" s="48">
        <f>SUM(E503:E503)</f>
        <v>8250000</v>
      </c>
      <c r="F502" s="48">
        <f>SUM(F503:F503)</f>
        <v>7500000</v>
      </c>
      <c r="G502" s="48">
        <f>SUM(G503:G503)</f>
        <v>750000</v>
      </c>
      <c r="H502" s="48">
        <f>SUM(H503:H503)</f>
        <v>7150000</v>
      </c>
    </row>
    <row r="503" spans="1:8" s="130" customFormat="1" ht="15">
      <c r="A503" s="74"/>
      <c r="B503" s="76" t="s">
        <v>165</v>
      </c>
      <c r="C503" s="47"/>
      <c r="D503" s="45">
        <v>15400000</v>
      </c>
      <c r="E503" s="45">
        <f>F503+G503</f>
        <v>8250000</v>
      </c>
      <c r="F503" s="45">
        <v>7500000</v>
      </c>
      <c r="G503" s="45">
        <v>750000</v>
      </c>
      <c r="H503" s="45">
        <f>D503-E503</f>
        <v>7150000</v>
      </c>
    </row>
    <row r="504" spans="1:8" s="130" customFormat="1" ht="15">
      <c r="A504" s="72" t="s">
        <v>26</v>
      </c>
      <c r="B504" s="73" t="s">
        <v>170</v>
      </c>
      <c r="C504" s="47"/>
      <c r="D504" s="48">
        <f>D505</f>
        <v>155800000</v>
      </c>
      <c r="E504" s="48">
        <f>E505</f>
        <v>0</v>
      </c>
      <c r="F504" s="48">
        <f>F505</f>
        <v>0</v>
      </c>
      <c r="G504" s="48">
        <f>G505</f>
        <v>0</v>
      </c>
      <c r="H504" s="48">
        <f>H505</f>
        <v>155800000</v>
      </c>
    </row>
    <row r="505" spans="1:8" s="130" customFormat="1" ht="15">
      <c r="A505" s="74"/>
      <c r="B505" s="75" t="s">
        <v>361</v>
      </c>
      <c r="C505" s="47"/>
      <c r="D505" s="45">
        <v>155800000</v>
      </c>
      <c r="E505" s="45">
        <f>F505+G505</f>
        <v>0</v>
      </c>
      <c r="F505" s="45">
        <v>0</v>
      </c>
      <c r="G505" s="45">
        <v>0</v>
      </c>
      <c r="H505" s="45">
        <f>D505-E505</f>
        <v>155800000</v>
      </c>
    </row>
    <row r="506" spans="1:8" s="130" customFormat="1" ht="15">
      <c r="A506" s="72" t="s">
        <v>26</v>
      </c>
      <c r="B506" s="73" t="s">
        <v>177</v>
      </c>
      <c r="C506" s="47"/>
      <c r="D506" s="48">
        <f>D507+D508</f>
        <v>82800000</v>
      </c>
      <c r="E506" s="48">
        <f>E507+E508</f>
        <v>600000</v>
      </c>
      <c r="F506" s="48">
        <f>F507+F508</f>
        <v>0</v>
      </c>
      <c r="G506" s="48">
        <f>G507+G508</f>
        <v>600000</v>
      </c>
      <c r="H506" s="48">
        <f>H507+H508</f>
        <v>82200000</v>
      </c>
    </row>
    <row r="507" spans="1:8" s="130" customFormat="1" ht="45">
      <c r="A507" s="72"/>
      <c r="B507" s="75" t="s">
        <v>180</v>
      </c>
      <c r="C507" s="47"/>
      <c r="D507" s="45">
        <v>76800000</v>
      </c>
      <c r="E507" s="45">
        <f>F507+G507</f>
        <v>0</v>
      </c>
      <c r="F507" s="45">
        <v>0</v>
      </c>
      <c r="G507" s="45">
        <v>0</v>
      </c>
      <c r="H507" s="45">
        <f>D507-E507</f>
        <v>76800000</v>
      </c>
    </row>
    <row r="508" spans="1:8" s="130" customFormat="1" ht="15">
      <c r="A508" s="77"/>
      <c r="B508" s="75" t="s">
        <v>182</v>
      </c>
      <c r="C508" s="47"/>
      <c r="D508" s="45">
        <v>6000000</v>
      </c>
      <c r="E508" s="45">
        <f>F508+G508</f>
        <v>600000</v>
      </c>
      <c r="F508" s="45">
        <v>0</v>
      </c>
      <c r="G508" s="45">
        <v>600000</v>
      </c>
      <c r="H508" s="45">
        <f>D508-E508</f>
        <v>5400000</v>
      </c>
    </row>
    <row r="509" spans="1:8" s="130" customFormat="1" ht="15">
      <c r="A509" s="78" t="s">
        <v>39</v>
      </c>
      <c r="B509" s="85" t="s">
        <v>194</v>
      </c>
      <c r="C509" s="47"/>
      <c r="D509" s="48">
        <v>2000000</v>
      </c>
      <c r="E509" s="48">
        <f>F509+G509</f>
        <v>0</v>
      </c>
      <c r="F509" s="48">
        <v>0</v>
      </c>
      <c r="G509" s="48">
        <v>0</v>
      </c>
      <c r="H509" s="48">
        <f>D509-E509</f>
        <v>2000000</v>
      </c>
    </row>
    <row r="510" spans="1:9" ht="15">
      <c r="A510" s="136" t="s">
        <v>362</v>
      </c>
      <c r="B510" s="137" t="s">
        <v>330</v>
      </c>
      <c r="C510" s="138"/>
      <c r="D510" s="139">
        <f>D511+D512</f>
        <v>7000000</v>
      </c>
      <c r="E510" s="139">
        <f>E511+E512</f>
        <v>400000</v>
      </c>
      <c r="F510" s="139">
        <f>F511+F512</f>
        <v>0</v>
      </c>
      <c r="G510" s="139">
        <f>G511+G512</f>
        <v>400000</v>
      </c>
      <c r="H510" s="139">
        <f>H511+H512</f>
        <v>6600000</v>
      </c>
      <c r="I510" s="46"/>
    </row>
    <row r="511" spans="1:8" ht="14.25">
      <c r="A511" s="122"/>
      <c r="B511" s="123" t="s">
        <v>83</v>
      </c>
      <c r="C511" s="111"/>
      <c r="D511" s="112">
        <v>0</v>
      </c>
      <c r="E511" s="112">
        <v>0</v>
      </c>
      <c r="F511" s="112">
        <v>0</v>
      </c>
      <c r="G511" s="112">
        <v>0</v>
      </c>
      <c r="H511" s="112">
        <v>0</v>
      </c>
    </row>
    <row r="512" spans="1:8" ht="14.25">
      <c r="A512" s="122"/>
      <c r="B512" s="123" t="s">
        <v>147</v>
      </c>
      <c r="C512" s="111"/>
      <c r="D512" s="112">
        <f>D513+D516</f>
        <v>7000000</v>
      </c>
      <c r="E512" s="112">
        <f>E513+E516</f>
        <v>400000</v>
      </c>
      <c r="F512" s="112">
        <f>F513+F516</f>
        <v>0</v>
      </c>
      <c r="G512" s="112">
        <f>G513+G516</f>
        <v>400000</v>
      </c>
      <c r="H512" s="112">
        <f>H513+H516</f>
        <v>6600000</v>
      </c>
    </row>
    <row r="513" spans="1:8" ht="14.25">
      <c r="A513" s="124" t="s">
        <v>38</v>
      </c>
      <c r="B513" s="125" t="s">
        <v>151</v>
      </c>
      <c r="C513" s="111"/>
      <c r="D513" s="112">
        <f aca="true" t="shared" si="19" ref="D513:H514">D514</f>
        <v>4000000</v>
      </c>
      <c r="E513" s="112">
        <f t="shared" si="19"/>
        <v>400000</v>
      </c>
      <c r="F513" s="112">
        <f t="shared" si="19"/>
        <v>0</v>
      </c>
      <c r="G513" s="112">
        <f t="shared" si="19"/>
        <v>400000</v>
      </c>
      <c r="H513" s="112">
        <f t="shared" si="19"/>
        <v>3600000</v>
      </c>
    </row>
    <row r="514" spans="1:8" s="114" customFormat="1" ht="14.25">
      <c r="A514" s="128" t="s">
        <v>26</v>
      </c>
      <c r="B514" s="140" t="s">
        <v>177</v>
      </c>
      <c r="C514" s="111"/>
      <c r="D514" s="112">
        <f t="shared" si="19"/>
        <v>4000000</v>
      </c>
      <c r="E514" s="112">
        <f t="shared" si="19"/>
        <v>400000</v>
      </c>
      <c r="F514" s="112">
        <f t="shared" si="19"/>
        <v>0</v>
      </c>
      <c r="G514" s="112">
        <f t="shared" si="19"/>
        <v>400000</v>
      </c>
      <c r="H514" s="112">
        <f t="shared" si="19"/>
        <v>3600000</v>
      </c>
    </row>
    <row r="515" spans="1:8" ht="14.25">
      <c r="A515" s="127"/>
      <c r="B515" s="126" t="s">
        <v>182</v>
      </c>
      <c r="C515" s="111"/>
      <c r="D515" s="113">
        <v>4000000</v>
      </c>
      <c r="E515" s="113">
        <f>F515+G515</f>
        <v>400000</v>
      </c>
      <c r="F515" s="113">
        <v>0</v>
      </c>
      <c r="G515" s="113">
        <v>400000</v>
      </c>
      <c r="H515" s="113">
        <f>D515-E515</f>
        <v>3600000</v>
      </c>
    </row>
    <row r="516" spans="1:8" s="114" customFormat="1" ht="14.25">
      <c r="A516" s="128" t="s">
        <v>39</v>
      </c>
      <c r="B516" s="129" t="s">
        <v>194</v>
      </c>
      <c r="C516" s="111"/>
      <c r="D516" s="112">
        <v>3000000</v>
      </c>
      <c r="E516" s="112">
        <f>F516+G516</f>
        <v>0</v>
      </c>
      <c r="F516" s="112">
        <v>0</v>
      </c>
      <c r="G516" s="112">
        <v>0</v>
      </c>
      <c r="H516" s="112">
        <f>D516-E516</f>
        <v>3000000</v>
      </c>
    </row>
    <row r="517" spans="1:9" s="4" customFormat="1" ht="14.25">
      <c r="A517" s="49">
        <v>2</v>
      </c>
      <c r="B517" s="43" t="s">
        <v>202</v>
      </c>
      <c r="C517" s="49" t="s">
        <v>150</v>
      </c>
      <c r="D517" s="42">
        <f>D518+D521</f>
        <v>7298000000</v>
      </c>
      <c r="E517" s="42">
        <f>E518+E521</f>
        <v>55000000</v>
      </c>
      <c r="F517" s="42">
        <f>F518+F521</f>
        <v>9000000</v>
      </c>
      <c r="G517" s="42">
        <f>G518+G521</f>
        <v>46000000</v>
      </c>
      <c r="H517" s="42">
        <f>H518+H521</f>
        <v>7243000000</v>
      </c>
      <c r="I517" s="63"/>
    </row>
    <row r="518" spans="1:9" s="104" customFormat="1" ht="15">
      <c r="A518" s="141" t="s">
        <v>38</v>
      </c>
      <c r="B518" s="144" t="s">
        <v>94</v>
      </c>
      <c r="C518" s="100"/>
      <c r="D518" s="143">
        <f>SUM(D519:D520)</f>
        <v>3482000000</v>
      </c>
      <c r="E518" s="143">
        <f>SUM(E519:E520)</f>
        <v>30000000</v>
      </c>
      <c r="F518" s="143">
        <f>SUM(F519:F520)</f>
        <v>0</v>
      </c>
      <c r="G518" s="143">
        <f>SUM(G519:G520)</f>
        <v>30000000</v>
      </c>
      <c r="H518" s="143">
        <f>SUM(H519:H520)</f>
        <v>3452000000</v>
      </c>
      <c r="I518" s="103"/>
    </row>
    <row r="519" spans="1:9" ht="15">
      <c r="A519" s="49"/>
      <c r="B519" s="31" t="s">
        <v>9</v>
      </c>
      <c r="C519" s="47"/>
      <c r="D519" s="45">
        <v>3021000000</v>
      </c>
      <c r="E519" s="45">
        <f>F519+G519</f>
        <v>0</v>
      </c>
      <c r="F519" s="45">
        <v>0</v>
      </c>
      <c r="G519" s="45">
        <v>0</v>
      </c>
      <c r="H519" s="45">
        <f>D519-E519</f>
        <v>3021000000</v>
      </c>
      <c r="I519" s="46"/>
    </row>
    <row r="520" spans="1:9" ht="15">
      <c r="A520" s="49"/>
      <c r="B520" s="31" t="s">
        <v>203</v>
      </c>
      <c r="C520" s="47"/>
      <c r="D520" s="45">
        <v>461000000</v>
      </c>
      <c r="E520" s="45">
        <f>F520+G520</f>
        <v>30000000</v>
      </c>
      <c r="F520" s="45">
        <v>0</v>
      </c>
      <c r="G520" s="45">
        <v>30000000</v>
      </c>
      <c r="H520" s="45">
        <f>D520-E520</f>
        <v>431000000</v>
      </c>
      <c r="I520" s="46"/>
    </row>
    <row r="521" spans="1:9" s="104" customFormat="1" ht="15">
      <c r="A521" s="141" t="s">
        <v>39</v>
      </c>
      <c r="B521" s="144" t="s">
        <v>140</v>
      </c>
      <c r="C521" s="100"/>
      <c r="D521" s="143">
        <f>D522+D523+D524+D525+D529+D530+D536+D538</f>
        <v>3816000000</v>
      </c>
      <c r="E521" s="143">
        <f>E522+E523+E524+E525+E529+E530+E536+E538</f>
        <v>25000000</v>
      </c>
      <c r="F521" s="143">
        <f>F522+F523+F524+F525+F529+F530+F536+F538</f>
        <v>9000000</v>
      </c>
      <c r="G521" s="143">
        <f>G522+G523+G524+G525+G529+G530+G536+G538</f>
        <v>16000000</v>
      </c>
      <c r="H521" s="143">
        <f>H522+H523+H524+H525+H529+H530+H536+H538</f>
        <v>3791000000</v>
      </c>
      <c r="I521" s="103"/>
    </row>
    <row r="522" spans="1:9" ht="15">
      <c r="A522" s="47"/>
      <c r="B522" s="18" t="s">
        <v>204</v>
      </c>
      <c r="C522" s="47"/>
      <c r="D522" s="45">
        <v>117000000</v>
      </c>
      <c r="E522" s="45">
        <f>F522+G522</f>
        <v>0</v>
      </c>
      <c r="F522" s="45">
        <v>0</v>
      </c>
      <c r="G522" s="45">
        <v>0</v>
      </c>
      <c r="H522" s="45">
        <f>D522-E522</f>
        <v>117000000</v>
      </c>
      <c r="I522" s="46"/>
    </row>
    <row r="523" spans="1:9" ht="15">
      <c r="A523" s="47"/>
      <c r="B523" s="14" t="s">
        <v>205</v>
      </c>
      <c r="C523" s="47"/>
      <c r="D523" s="45">
        <v>45000000</v>
      </c>
      <c r="E523" s="45">
        <f>F523+G523</f>
        <v>3000000</v>
      </c>
      <c r="F523" s="45">
        <v>0</v>
      </c>
      <c r="G523" s="45">
        <v>3000000</v>
      </c>
      <c r="H523" s="45">
        <f>D523-E523</f>
        <v>42000000</v>
      </c>
      <c r="I523" s="46"/>
    </row>
    <row r="524" spans="1:9" s="12" customFormat="1" ht="15">
      <c r="A524" s="47"/>
      <c r="B524" s="18" t="s">
        <v>121</v>
      </c>
      <c r="C524" s="47"/>
      <c r="D524" s="45">
        <v>45000000</v>
      </c>
      <c r="E524" s="45">
        <f>F524+G524</f>
        <v>5000000</v>
      </c>
      <c r="F524" s="45">
        <v>0</v>
      </c>
      <c r="G524" s="45">
        <v>5000000</v>
      </c>
      <c r="H524" s="45">
        <f>D524-E524</f>
        <v>40000000</v>
      </c>
      <c r="I524" s="46"/>
    </row>
    <row r="525" spans="1:9" ht="15">
      <c r="A525" s="47"/>
      <c r="B525" s="87" t="s">
        <v>206</v>
      </c>
      <c r="C525" s="47"/>
      <c r="D525" s="45">
        <f>SUM(D526:D528)</f>
        <v>67000000</v>
      </c>
      <c r="E525" s="45">
        <f>SUM(E526:E528)</f>
        <v>14000000</v>
      </c>
      <c r="F525" s="45">
        <f>SUM(F526:F528)</f>
        <v>9000000</v>
      </c>
      <c r="G525" s="45">
        <f>SUM(G526:G528)</f>
        <v>5000000</v>
      </c>
      <c r="H525" s="45">
        <f>SUM(H526:H528)</f>
        <v>53000000</v>
      </c>
      <c r="I525" s="46"/>
    </row>
    <row r="526" spans="1:9" s="38" customFormat="1" ht="30">
      <c r="A526" s="47"/>
      <c r="B526" s="40" t="s">
        <v>207</v>
      </c>
      <c r="C526" s="47"/>
      <c r="D526" s="54">
        <v>18000000</v>
      </c>
      <c r="E526" s="54">
        <f>F526+G526</f>
        <v>9000000</v>
      </c>
      <c r="F526" s="54">
        <v>9000000</v>
      </c>
      <c r="G526" s="54">
        <v>0</v>
      </c>
      <c r="H526" s="54">
        <f>D526-E526</f>
        <v>9000000</v>
      </c>
      <c r="I526" s="46"/>
    </row>
    <row r="527" spans="1:9" s="38" customFormat="1" ht="15">
      <c r="A527" s="47"/>
      <c r="B527" s="40" t="s">
        <v>208</v>
      </c>
      <c r="C527" s="47"/>
      <c r="D527" s="54">
        <v>18000000</v>
      </c>
      <c r="E527" s="54">
        <f>F527+G527</f>
        <v>2000000</v>
      </c>
      <c r="F527" s="54">
        <v>0</v>
      </c>
      <c r="G527" s="54">
        <v>2000000</v>
      </c>
      <c r="H527" s="54">
        <f>D527-E527</f>
        <v>16000000</v>
      </c>
      <c r="I527" s="46"/>
    </row>
    <row r="528" spans="1:9" s="38" customFormat="1" ht="15">
      <c r="A528" s="47"/>
      <c r="B528" s="40" t="s">
        <v>209</v>
      </c>
      <c r="C528" s="47"/>
      <c r="D528" s="54">
        <v>31000000</v>
      </c>
      <c r="E528" s="54">
        <f>F528+G528</f>
        <v>3000000</v>
      </c>
      <c r="F528" s="54">
        <v>0</v>
      </c>
      <c r="G528" s="54">
        <v>3000000</v>
      </c>
      <c r="H528" s="54">
        <f>D528-E528</f>
        <v>28000000</v>
      </c>
      <c r="I528" s="46"/>
    </row>
    <row r="529" spans="1:9" ht="30">
      <c r="A529" s="47"/>
      <c r="B529" s="88" t="s">
        <v>363</v>
      </c>
      <c r="C529" s="47"/>
      <c r="D529" s="45">
        <v>90000000</v>
      </c>
      <c r="E529" s="45">
        <f>F529+G529</f>
        <v>3000000</v>
      </c>
      <c r="F529" s="45">
        <v>0</v>
      </c>
      <c r="G529" s="45">
        <v>3000000</v>
      </c>
      <c r="H529" s="45">
        <f>D529-E529</f>
        <v>87000000</v>
      </c>
      <c r="I529" s="46"/>
    </row>
    <row r="530" spans="1:9" ht="15">
      <c r="A530" s="47"/>
      <c r="B530" s="22" t="s">
        <v>285</v>
      </c>
      <c r="C530" s="47"/>
      <c r="D530" s="45">
        <f>D531+D534+D535</f>
        <v>2712000000</v>
      </c>
      <c r="E530" s="45">
        <f>E531+E534+E535</f>
        <v>0</v>
      </c>
      <c r="F530" s="45">
        <f>F531+F534+F535</f>
        <v>0</v>
      </c>
      <c r="G530" s="45">
        <f>G531+G534+G535</f>
        <v>0</v>
      </c>
      <c r="H530" s="45">
        <f>H531+H534+H535</f>
        <v>2712000000</v>
      </c>
      <c r="I530" s="46"/>
    </row>
    <row r="531" spans="1:9" ht="15">
      <c r="A531" s="47"/>
      <c r="B531" s="82" t="s">
        <v>210</v>
      </c>
      <c r="C531" s="47"/>
      <c r="D531" s="45">
        <f>SUM(D532:D533)</f>
        <v>2545000000</v>
      </c>
      <c r="E531" s="45">
        <f>SUM(E532:E533)</f>
        <v>0</v>
      </c>
      <c r="F531" s="45">
        <f>SUM(F532:F533)</f>
        <v>0</v>
      </c>
      <c r="G531" s="45">
        <f>SUM(G532:G533)</f>
        <v>0</v>
      </c>
      <c r="H531" s="45">
        <f>SUM(H532:H533)</f>
        <v>2545000000</v>
      </c>
      <c r="I531" s="46"/>
    </row>
    <row r="532" spans="1:9" ht="15">
      <c r="A532" s="47"/>
      <c r="B532" s="35" t="s">
        <v>211</v>
      </c>
      <c r="C532" s="47"/>
      <c r="D532" s="54">
        <v>2400000000</v>
      </c>
      <c r="E532" s="54">
        <f>F532+G532</f>
        <v>0</v>
      </c>
      <c r="F532" s="54">
        <v>0</v>
      </c>
      <c r="G532" s="54">
        <v>0</v>
      </c>
      <c r="H532" s="54">
        <f>D532-E532</f>
        <v>2400000000</v>
      </c>
      <c r="I532" s="46"/>
    </row>
    <row r="533" spans="1:9" ht="15">
      <c r="A533" s="47"/>
      <c r="B533" s="35" t="s">
        <v>212</v>
      </c>
      <c r="C533" s="47"/>
      <c r="D533" s="54">
        <v>145000000</v>
      </c>
      <c r="E533" s="54">
        <f>F533+G533</f>
        <v>0</v>
      </c>
      <c r="F533" s="54">
        <v>0</v>
      </c>
      <c r="G533" s="54">
        <v>0</v>
      </c>
      <c r="H533" s="54">
        <f>D533-E533</f>
        <v>145000000</v>
      </c>
      <c r="I533" s="46"/>
    </row>
    <row r="534" spans="1:9" ht="15">
      <c r="A534" s="47"/>
      <c r="B534" s="83" t="s">
        <v>213</v>
      </c>
      <c r="C534" s="47"/>
      <c r="D534" s="45">
        <v>65000000</v>
      </c>
      <c r="E534" s="45">
        <f>F534+G534</f>
        <v>0</v>
      </c>
      <c r="F534" s="45">
        <v>0</v>
      </c>
      <c r="G534" s="45">
        <v>0</v>
      </c>
      <c r="H534" s="45">
        <f>D534-E534</f>
        <v>65000000</v>
      </c>
      <c r="I534" s="46"/>
    </row>
    <row r="535" spans="1:9" ht="15">
      <c r="A535" s="47"/>
      <c r="B535" s="83" t="s">
        <v>214</v>
      </c>
      <c r="C535" s="47"/>
      <c r="D535" s="45">
        <v>102000000</v>
      </c>
      <c r="E535" s="45">
        <f>F535+G535</f>
        <v>0</v>
      </c>
      <c r="F535" s="45">
        <v>0</v>
      </c>
      <c r="G535" s="45">
        <v>0</v>
      </c>
      <c r="H535" s="45">
        <f>D535-E535</f>
        <v>102000000</v>
      </c>
      <c r="I535" s="46"/>
    </row>
    <row r="536" spans="1:9" ht="15">
      <c r="A536" s="47"/>
      <c r="B536" s="21" t="s">
        <v>215</v>
      </c>
      <c r="C536" s="47"/>
      <c r="D536" s="45">
        <f>D537</f>
        <v>650000000</v>
      </c>
      <c r="E536" s="45">
        <f>E537</f>
        <v>0</v>
      </c>
      <c r="F536" s="45">
        <f>F537</f>
        <v>0</v>
      </c>
      <c r="G536" s="45">
        <f>G537</f>
        <v>0</v>
      </c>
      <c r="H536" s="45">
        <f>H537</f>
        <v>650000000</v>
      </c>
      <c r="I536" s="46"/>
    </row>
    <row r="537" spans="1:9" ht="15">
      <c r="A537" s="47"/>
      <c r="B537" s="40" t="s">
        <v>216</v>
      </c>
      <c r="C537" s="47"/>
      <c r="D537" s="54">
        <v>650000000</v>
      </c>
      <c r="E537" s="54">
        <f>F537+G537</f>
        <v>0</v>
      </c>
      <c r="F537" s="54">
        <v>0</v>
      </c>
      <c r="G537" s="54">
        <v>0</v>
      </c>
      <c r="H537" s="54">
        <f>D537-E537</f>
        <v>650000000</v>
      </c>
      <c r="I537" s="46"/>
    </row>
    <row r="538" spans="1:9" ht="15">
      <c r="A538" s="47"/>
      <c r="B538" s="22" t="s">
        <v>217</v>
      </c>
      <c r="C538" s="47"/>
      <c r="D538" s="45">
        <f>D539</f>
        <v>90000000</v>
      </c>
      <c r="E538" s="45">
        <f>E539</f>
        <v>0</v>
      </c>
      <c r="F538" s="45">
        <f>F539</f>
        <v>0</v>
      </c>
      <c r="G538" s="45">
        <f>G539</f>
        <v>0</v>
      </c>
      <c r="H538" s="45">
        <f>H539</f>
        <v>90000000</v>
      </c>
      <c r="I538" s="46"/>
    </row>
    <row r="539" spans="1:9" ht="30">
      <c r="A539" s="47"/>
      <c r="B539" s="40" t="s">
        <v>218</v>
      </c>
      <c r="C539" s="47"/>
      <c r="D539" s="54">
        <v>90000000</v>
      </c>
      <c r="E539" s="54">
        <f>F539+G539</f>
        <v>0</v>
      </c>
      <c r="F539" s="54">
        <v>0</v>
      </c>
      <c r="G539" s="54">
        <v>0</v>
      </c>
      <c r="H539" s="54">
        <f>D539-E539</f>
        <v>90000000</v>
      </c>
      <c r="I539" s="46"/>
    </row>
    <row r="540" spans="1:9" s="4" customFormat="1" ht="14.25">
      <c r="A540" s="49">
        <v>3</v>
      </c>
      <c r="B540" s="43" t="s">
        <v>219</v>
      </c>
      <c r="C540" s="49" t="s">
        <v>150</v>
      </c>
      <c r="D540" s="42">
        <f>D541+D544</f>
        <v>4593000000</v>
      </c>
      <c r="E540" s="42">
        <f>E541+E544</f>
        <v>30000000</v>
      </c>
      <c r="F540" s="42">
        <f>F541+F544</f>
        <v>0</v>
      </c>
      <c r="G540" s="42">
        <f>G541+G544</f>
        <v>30000000</v>
      </c>
      <c r="H540" s="42">
        <f>H541+H544</f>
        <v>4563000000</v>
      </c>
      <c r="I540" s="63"/>
    </row>
    <row r="541" spans="1:9" s="104" customFormat="1" ht="15">
      <c r="A541" s="141" t="s">
        <v>38</v>
      </c>
      <c r="B541" s="144" t="s">
        <v>94</v>
      </c>
      <c r="C541" s="100"/>
      <c r="D541" s="143">
        <f>SUM(D542:D543)</f>
        <v>2167000000</v>
      </c>
      <c r="E541" s="143">
        <f>SUM(E542:E543)</f>
        <v>20000000</v>
      </c>
      <c r="F541" s="143">
        <f>SUM(F542:F543)</f>
        <v>0</v>
      </c>
      <c r="G541" s="143">
        <f>SUM(G542:G543)</f>
        <v>20000000</v>
      </c>
      <c r="H541" s="143">
        <f>SUM(H542:H543)</f>
        <v>2147000000</v>
      </c>
      <c r="I541" s="103"/>
    </row>
    <row r="542" spans="1:9" ht="15">
      <c r="A542" s="49"/>
      <c r="B542" s="31" t="s">
        <v>9</v>
      </c>
      <c r="C542" s="47"/>
      <c r="D542" s="45">
        <v>1811000000</v>
      </c>
      <c r="E542" s="45">
        <f>F542+G542</f>
        <v>0</v>
      </c>
      <c r="F542" s="45">
        <v>0</v>
      </c>
      <c r="G542" s="45">
        <v>0</v>
      </c>
      <c r="H542" s="45">
        <f>D542-E542</f>
        <v>1811000000</v>
      </c>
      <c r="I542" s="46"/>
    </row>
    <row r="543" spans="1:9" ht="15">
      <c r="A543" s="49"/>
      <c r="B543" s="31" t="s">
        <v>220</v>
      </c>
      <c r="C543" s="47"/>
      <c r="D543" s="45">
        <v>356000000</v>
      </c>
      <c r="E543" s="45">
        <f>F543+G543</f>
        <v>20000000</v>
      </c>
      <c r="F543" s="45">
        <v>0</v>
      </c>
      <c r="G543" s="45">
        <v>20000000</v>
      </c>
      <c r="H543" s="45">
        <f>D543-E543</f>
        <v>336000000</v>
      </c>
      <c r="I543" s="46"/>
    </row>
    <row r="544" spans="1:9" s="104" customFormat="1" ht="15">
      <c r="A544" s="141" t="s">
        <v>39</v>
      </c>
      <c r="B544" s="144" t="s">
        <v>140</v>
      </c>
      <c r="C544" s="100"/>
      <c r="D544" s="143">
        <f>D545+D551+D552+D553</f>
        <v>2426000000</v>
      </c>
      <c r="E544" s="143">
        <f>E545+E551+E552+E553</f>
        <v>10000000</v>
      </c>
      <c r="F544" s="143">
        <f>F545+F551+F552+F553</f>
        <v>0</v>
      </c>
      <c r="G544" s="143">
        <f>G545+G551+G552+G553</f>
        <v>10000000</v>
      </c>
      <c r="H544" s="143">
        <f>H545+H551+H552+H553</f>
        <v>2416000000</v>
      </c>
      <c r="I544" s="103"/>
    </row>
    <row r="545" spans="1:9" ht="15">
      <c r="A545" s="49"/>
      <c r="B545" s="41" t="s">
        <v>221</v>
      </c>
      <c r="C545" s="47"/>
      <c r="D545" s="45">
        <f>D546+D549+D550</f>
        <v>2291000000</v>
      </c>
      <c r="E545" s="45">
        <f>E546+E549+E550</f>
        <v>0</v>
      </c>
      <c r="F545" s="45">
        <f>F546+F549+F550</f>
        <v>0</v>
      </c>
      <c r="G545" s="45">
        <f>G546+G549+G550</f>
        <v>0</v>
      </c>
      <c r="H545" s="45">
        <f>H546+H549+H550</f>
        <v>2291000000</v>
      </c>
      <c r="I545" s="46"/>
    </row>
    <row r="546" spans="1:9" ht="15">
      <c r="A546" s="47"/>
      <c r="B546" s="35" t="s">
        <v>222</v>
      </c>
      <c r="C546" s="47"/>
      <c r="D546" s="45">
        <f>D547+D548</f>
        <v>2145000000</v>
      </c>
      <c r="E546" s="45">
        <f>E547+E548</f>
        <v>0</v>
      </c>
      <c r="F546" s="45">
        <f>F547+F548</f>
        <v>0</v>
      </c>
      <c r="G546" s="45">
        <f>G547+G548</f>
        <v>0</v>
      </c>
      <c r="H546" s="45">
        <f>H547+H548</f>
        <v>2145000000</v>
      </c>
      <c r="I546" s="46"/>
    </row>
    <row r="547" spans="1:9" ht="15">
      <c r="A547" s="47"/>
      <c r="B547" s="35" t="s">
        <v>223</v>
      </c>
      <c r="C547" s="47"/>
      <c r="D547" s="54">
        <v>1488000000</v>
      </c>
      <c r="E547" s="54">
        <f aca="true" t="shared" si="20" ref="E547:E553">F547+G547</f>
        <v>0</v>
      </c>
      <c r="F547" s="54">
        <v>0</v>
      </c>
      <c r="G547" s="54">
        <v>0</v>
      </c>
      <c r="H547" s="54">
        <f aca="true" t="shared" si="21" ref="H547:H553">D547-E547</f>
        <v>1488000000</v>
      </c>
      <c r="I547" s="46"/>
    </row>
    <row r="548" spans="1:9" ht="15">
      <c r="A548" s="47"/>
      <c r="B548" s="35" t="s">
        <v>224</v>
      </c>
      <c r="C548" s="47"/>
      <c r="D548" s="54">
        <v>657000000</v>
      </c>
      <c r="E548" s="54">
        <f t="shared" si="20"/>
        <v>0</v>
      </c>
      <c r="F548" s="54">
        <v>0</v>
      </c>
      <c r="G548" s="54">
        <v>0</v>
      </c>
      <c r="H548" s="54">
        <f t="shared" si="21"/>
        <v>657000000</v>
      </c>
      <c r="I548" s="46"/>
    </row>
    <row r="549" spans="1:9" ht="15">
      <c r="A549" s="47"/>
      <c r="B549" s="35" t="s">
        <v>225</v>
      </c>
      <c r="C549" s="47"/>
      <c r="D549" s="54">
        <v>60000000</v>
      </c>
      <c r="E549" s="54">
        <f t="shared" si="20"/>
        <v>0</v>
      </c>
      <c r="F549" s="54">
        <v>0</v>
      </c>
      <c r="G549" s="54">
        <v>0</v>
      </c>
      <c r="H549" s="54">
        <f t="shared" si="21"/>
        <v>60000000</v>
      </c>
      <c r="I549" s="46"/>
    </row>
    <row r="550" spans="1:9" ht="15">
      <c r="A550" s="47"/>
      <c r="B550" s="35" t="s">
        <v>226</v>
      </c>
      <c r="C550" s="47"/>
      <c r="D550" s="54">
        <v>86000000</v>
      </c>
      <c r="E550" s="54">
        <f t="shared" si="20"/>
        <v>0</v>
      </c>
      <c r="F550" s="54">
        <v>0</v>
      </c>
      <c r="G550" s="54">
        <v>0</v>
      </c>
      <c r="H550" s="54">
        <f t="shared" si="21"/>
        <v>86000000</v>
      </c>
      <c r="I550" s="46"/>
    </row>
    <row r="551" spans="1:9" ht="30">
      <c r="A551" s="47"/>
      <c r="B551" s="41" t="s">
        <v>227</v>
      </c>
      <c r="C551" s="47"/>
      <c r="D551" s="45">
        <v>45000000</v>
      </c>
      <c r="E551" s="45">
        <f t="shared" si="20"/>
        <v>4000000</v>
      </c>
      <c r="F551" s="45">
        <v>0</v>
      </c>
      <c r="G551" s="45">
        <v>4000000</v>
      </c>
      <c r="H551" s="45">
        <f t="shared" si="21"/>
        <v>41000000</v>
      </c>
      <c r="I551" s="46"/>
    </row>
    <row r="552" spans="1:9" ht="30">
      <c r="A552" s="47"/>
      <c r="B552" s="41" t="s">
        <v>228</v>
      </c>
      <c r="C552" s="47"/>
      <c r="D552" s="45">
        <v>45000000</v>
      </c>
      <c r="E552" s="45">
        <f t="shared" si="20"/>
        <v>4000000</v>
      </c>
      <c r="F552" s="45">
        <v>0</v>
      </c>
      <c r="G552" s="45">
        <v>4000000</v>
      </c>
      <c r="H552" s="45">
        <f t="shared" si="21"/>
        <v>41000000</v>
      </c>
      <c r="I552" s="46"/>
    </row>
    <row r="553" spans="1:9" ht="30">
      <c r="A553" s="47"/>
      <c r="B553" s="41" t="s">
        <v>229</v>
      </c>
      <c r="C553" s="47"/>
      <c r="D553" s="45">
        <v>45000000</v>
      </c>
      <c r="E553" s="45">
        <f t="shared" si="20"/>
        <v>2000000</v>
      </c>
      <c r="F553" s="45">
        <v>0</v>
      </c>
      <c r="G553" s="45">
        <v>2000000</v>
      </c>
      <c r="H553" s="45">
        <f t="shared" si="21"/>
        <v>43000000</v>
      </c>
      <c r="I553" s="46"/>
    </row>
    <row r="554" spans="1:9" s="4" customFormat="1" ht="14.25">
      <c r="A554" s="49">
        <v>4</v>
      </c>
      <c r="B554" s="43" t="s">
        <v>230</v>
      </c>
      <c r="C554" s="49" t="s">
        <v>150</v>
      </c>
      <c r="D554" s="42">
        <f>D555+D558</f>
        <v>6643478000</v>
      </c>
      <c r="E554" s="42">
        <f>E555+E558</f>
        <v>42000000</v>
      </c>
      <c r="F554" s="42">
        <f>F555+F558</f>
        <v>0</v>
      </c>
      <c r="G554" s="42">
        <f>G555+G558</f>
        <v>42000000</v>
      </c>
      <c r="H554" s="42">
        <f>H555+H558</f>
        <v>6601478000</v>
      </c>
      <c r="I554" s="63"/>
    </row>
    <row r="555" spans="1:9" s="104" customFormat="1" ht="15">
      <c r="A555" s="141" t="s">
        <v>38</v>
      </c>
      <c r="B555" s="144" t="s">
        <v>94</v>
      </c>
      <c r="C555" s="100"/>
      <c r="D555" s="143">
        <f>SUM(D556:D557)</f>
        <v>2402000000</v>
      </c>
      <c r="E555" s="143">
        <f>SUM(E556:E557)</f>
        <v>18000000</v>
      </c>
      <c r="F555" s="143">
        <f>SUM(F556:F557)</f>
        <v>0</v>
      </c>
      <c r="G555" s="143">
        <f>SUM(G556:G557)</f>
        <v>18000000</v>
      </c>
      <c r="H555" s="143">
        <f>SUM(H556:H557)</f>
        <v>2384000000</v>
      </c>
      <c r="I555" s="103"/>
    </row>
    <row r="556" spans="1:9" ht="15">
      <c r="A556" s="49"/>
      <c r="B556" s="31" t="s">
        <v>9</v>
      </c>
      <c r="C556" s="47"/>
      <c r="D556" s="45">
        <v>2026000000</v>
      </c>
      <c r="E556" s="45">
        <f>F556+G556</f>
        <v>0</v>
      </c>
      <c r="F556" s="45">
        <v>0</v>
      </c>
      <c r="G556" s="45">
        <v>0</v>
      </c>
      <c r="H556" s="45">
        <f>D556-E556</f>
        <v>2026000000</v>
      </c>
      <c r="I556" s="46"/>
    </row>
    <row r="557" spans="1:9" ht="15">
      <c r="A557" s="49"/>
      <c r="B557" s="31" t="s">
        <v>231</v>
      </c>
      <c r="C557" s="47"/>
      <c r="D557" s="45">
        <v>376000000</v>
      </c>
      <c r="E557" s="45">
        <f>F557+G557</f>
        <v>18000000</v>
      </c>
      <c r="F557" s="45">
        <v>0</v>
      </c>
      <c r="G557" s="45">
        <v>18000000</v>
      </c>
      <c r="H557" s="45">
        <f>D557-E557</f>
        <v>358000000</v>
      </c>
      <c r="I557" s="46"/>
    </row>
    <row r="558" spans="1:9" s="104" customFormat="1" ht="15">
      <c r="A558" s="141" t="s">
        <v>39</v>
      </c>
      <c r="B558" s="144" t="s">
        <v>140</v>
      </c>
      <c r="C558" s="100"/>
      <c r="D558" s="143">
        <f>D559+D565+D566+D567+D568+D569+D570+D574</f>
        <v>4241478000</v>
      </c>
      <c r="E558" s="143">
        <f>E559+E565+E566+E567+E568+E569+E570+E574</f>
        <v>24000000</v>
      </c>
      <c r="F558" s="143">
        <f>F559+F565+F566+F567+F568+F569+F570+F574</f>
        <v>0</v>
      </c>
      <c r="G558" s="143">
        <f>G559+G565+G566+G567+G568+G569+G570+G574</f>
        <v>24000000</v>
      </c>
      <c r="H558" s="143">
        <f>H559+H565+H566+H567+H568+H569+H570+H574</f>
        <v>4217478000</v>
      </c>
      <c r="I558" s="103"/>
    </row>
    <row r="559" spans="1:9" ht="15">
      <c r="A559" s="47"/>
      <c r="B559" s="41" t="s">
        <v>232</v>
      </c>
      <c r="C559" s="47"/>
      <c r="D559" s="45">
        <f>D560+D563+D564</f>
        <v>2712000000</v>
      </c>
      <c r="E559" s="45">
        <f>E560+E563+E564</f>
        <v>0</v>
      </c>
      <c r="F559" s="45">
        <f>F560+F563+F564</f>
        <v>0</v>
      </c>
      <c r="G559" s="45">
        <f>G560+G563+G564</f>
        <v>0</v>
      </c>
      <c r="H559" s="45">
        <f>H560+H563+H564</f>
        <v>2712000000</v>
      </c>
      <c r="I559" s="46"/>
    </row>
    <row r="560" spans="1:9" ht="15">
      <c r="A560" s="47"/>
      <c r="B560" s="83" t="s">
        <v>233</v>
      </c>
      <c r="C560" s="47"/>
      <c r="D560" s="45">
        <f>D561+D562</f>
        <v>2545000000</v>
      </c>
      <c r="E560" s="45">
        <f>E561+E562</f>
        <v>0</v>
      </c>
      <c r="F560" s="45">
        <f>F561+F562</f>
        <v>0</v>
      </c>
      <c r="G560" s="45">
        <f>G561+G562</f>
        <v>0</v>
      </c>
      <c r="H560" s="45">
        <f>H561+H562</f>
        <v>2545000000</v>
      </c>
      <c r="I560" s="46"/>
    </row>
    <row r="561" spans="1:9" ht="15">
      <c r="A561" s="47"/>
      <c r="B561" s="89" t="s">
        <v>234</v>
      </c>
      <c r="C561" s="47"/>
      <c r="D561" s="54">
        <v>2400000000</v>
      </c>
      <c r="E561" s="54">
        <f aca="true" t="shared" si="22" ref="E561:E569">F561+G561</f>
        <v>0</v>
      </c>
      <c r="F561" s="54">
        <v>0</v>
      </c>
      <c r="G561" s="54">
        <v>0</v>
      </c>
      <c r="H561" s="54">
        <f aca="true" t="shared" si="23" ref="H561:H569">D561-E561</f>
        <v>2400000000</v>
      </c>
      <c r="I561" s="46"/>
    </row>
    <row r="562" spans="1:9" ht="15">
      <c r="A562" s="47"/>
      <c r="B562" s="89" t="s">
        <v>235</v>
      </c>
      <c r="C562" s="47"/>
      <c r="D562" s="54">
        <v>145000000</v>
      </c>
      <c r="E562" s="54">
        <f t="shared" si="22"/>
        <v>0</v>
      </c>
      <c r="F562" s="54">
        <v>0</v>
      </c>
      <c r="G562" s="54">
        <v>0</v>
      </c>
      <c r="H562" s="54">
        <f t="shared" si="23"/>
        <v>145000000</v>
      </c>
      <c r="I562" s="46"/>
    </row>
    <row r="563" spans="1:9" ht="15">
      <c r="A563" s="47"/>
      <c r="B563" s="83" t="s">
        <v>236</v>
      </c>
      <c r="C563" s="47"/>
      <c r="D563" s="45">
        <v>65000000</v>
      </c>
      <c r="E563" s="45">
        <f t="shared" si="22"/>
        <v>0</v>
      </c>
      <c r="F563" s="45">
        <v>0</v>
      </c>
      <c r="G563" s="45">
        <v>0</v>
      </c>
      <c r="H563" s="45">
        <f t="shared" si="23"/>
        <v>65000000</v>
      </c>
      <c r="I563" s="46"/>
    </row>
    <row r="564" spans="1:9" ht="15">
      <c r="A564" s="47"/>
      <c r="B564" s="83" t="s">
        <v>237</v>
      </c>
      <c r="C564" s="47"/>
      <c r="D564" s="45">
        <v>102000000</v>
      </c>
      <c r="E564" s="45">
        <f t="shared" si="22"/>
        <v>0</v>
      </c>
      <c r="F564" s="45">
        <v>0</v>
      </c>
      <c r="G564" s="45">
        <v>0</v>
      </c>
      <c r="H564" s="45">
        <f t="shared" si="23"/>
        <v>102000000</v>
      </c>
      <c r="I564" s="46"/>
    </row>
    <row r="565" spans="1:9" ht="15">
      <c r="A565" s="47"/>
      <c r="B565" s="41" t="s">
        <v>238</v>
      </c>
      <c r="C565" s="47"/>
      <c r="D565" s="45">
        <v>71000000</v>
      </c>
      <c r="E565" s="45">
        <f t="shared" si="22"/>
        <v>0</v>
      </c>
      <c r="F565" s="45"/>
      <c r="G565" s="45"/>
      <c r="H565" s="45">
        <f t="shared" si="23"/>
        <v>71000000</v>
      </c>
      <c r="I565" s="46"/>
    </row>
    <row r="566" spans="1:9" s="38" customFormat="1" ht="30">
      <c r="A566" s="47"/>
      <c r="B566" s="41" t="s">
        <v>239</v>
      </c>
      <c r="C566" s="47"/>
      <c r="D566" s="45">
        <v>54000000</v>
      </c>
      <c r="E566" s="45">
        <f t="shared" si="22"/>
        <v>0</v>
      </c>
      <c r="F566" s="45">
        <v>0</v>
      </c>
      <c r="G566" s="45">
        <v>0</v>
      </c>
      <c r="H566" s="45">
        <f t="shared" si="23"/>
        <v>54000000</v>
      </c>
      <c r="I566" s="46"/>
    </row>
    <row r="567" spans="1:9" s="12" customFormat="1" ht="15">
      <c r="A567" s="47"/>
      <c r="B567" s="41" t="s">
        <v>240</v>
      </c>
      <c r="C567" s="47"/>
      <c r="D567" s="45">
        <v>45000000</v>
      </c>
      <c r="E567" s="45">
        <f t="shared" si="22"/>
        <v>4000000</v>
      </c>
      <c r="F567" s="45">
        <v>0</v>
      </c>
      <c r="G567" s="45">
        <v>4000000</v>
      </c>
      <c r="H567" s="45">
        <f t="shared" si="23"/>
        <v>41000000</v>
      </c>
      <c r="I567" s="46"/>
    </row>
    <row r="568" spans="1:9" s="38" customFormat="1" ht="15">
      <c r="A568" s="47"/>
      <c r="B568" s="7" t="s">
        <v>241</v>
      </c>
      <c r="C568" s="47"/>
      <c r="D568" s="45">
        <v>203000000</v>
      </c>
      <c r="E568" s="45">
        <f t="shared" si="22"/>
        <v>20000000</v>
      </c>
      <c r="F568" s="45">
        <v>0</v>
      </c>
      <c r="G568" s="45">
        <v>20000000</v>
      </c>
      <c r="H568" s="45">
        <f t="shared" si="23"/>
        <v>183000000</v>
      </c>
      <c r="I568" s="46"/>
    </row>
    <row r="569" spans="1:9" ht="15">
      <c r="A569" s="47"/>
      <c r="B569" s="7" t="s">
        <v>242</v>
      </c>
      <c r="C569" s="47"/>
      <c r="D569" s="45">
        <v>54000000</v>
      </c>
      <c r="E569" s="45">
        <f t="shared" si="22"/>
        <v>0</v>
      </c>
      <c r="F569" s="45">
        <v>0</v>
      </c>
      <c r="G569" s="45">
        <v>0</v>
      </c>
      <c r="H569" s="45">
        <f t="shared" si="23"/>
        <v>54000000</v>
      </c>
      <c r="I569" s="46"/>
    </row>
    <row r="570" spans="1:9" ht="15">
      <c r="A570" s="47"/>
      <c r="B570" s="31" t="s">
        <v>243</v>
      </c>
      <c r="C570" s="47"/>
      <c r="D570" s="45">
        <f>D571+D572+D573</f>
        <v>954000000</v>
      </c>
      <c r="E570" s="45">
        <f>E571+E572+E573</f>
        <v>0</v>
      </c>
      <c r="F570" s="45">
        <f>F571+F572+F573</f>
        <v>0</v>
      </c>
      <c r="G570" s="45">
        <f>G571+G572+G573</f>
        <v>0</v>
      </c>
      <c r="H570" s="45">
        <f>H571+H572+H573</f>
        <v>954000000</v>
      </c>
      <c r="I570" s="46"/>
    </row>
    <row r="571" spans="1:9" s="104" customFormat="1" ht="30">
      <c r="A571" s="100"/>
      <c r="B571" s="101" t="s">
        <v>244</v>
      </c>
      <c r="C571" s="100"/>
      <c r="D571" s="102">
        <v>800000000</v>
      </c>
      <c r="E571" s="102">
        <f>F571+G571</f>
        <v>0</v>
      </c>
      <c r="F571" s="102">
        <v>0</v>
      </c>
      <c r="G571" s="102">
        <v>0</v>
      </c>
      <c r="H571" s="102">
        <f>D571-E571</f>
        <v>800000000</v>
      </c>
      <c r="I571" s="103"/>
    </row>
    <row r="572" spans="1:9" s="104" customFormat="1" ht="15">
      <c r="A572" s="100"/>
      <c r="B572" s="101" t="s">
        <v>245</v>
      </c>
      <c r="C572" s="100"/>
      <c r="D572" s="102">
        <v>100000000</v>
      </c>
      <c r="E572" s="102">
        <f>F572+G572</f>
        <v>0</v>
      </c>
      <c r="F572" s="102">
        <v>0</v>
      </c>
      <c r="G572" s="102">
        <v>0</v>
      </c>
      <c r="H572" s="102">
        <f>D572-E572</f>
        <v>100000000</v>
      </c>
      <c r="I572" s="103"/>
    </row>
    <row r="573" spans="1:9" s="104" customFormat="1" ht="15">
      <c r="A573" s="100"/>
      <c r="B573" s="105" t="s">
        <v>246</v>
      </c>
      <c r="C573" s="100"/>
      <c r="D573" s="102">
        <v>54000000</v>
      </c>
      <c r="E573" s="102">
        <f>F573+G573</f>
        <v>0</v>
      </c>
      <c r="F573" s="102">
        <v>0</v>
      </c>
      <c r="G573" s="102">
        <v>0</v>
      </c>
      <c r="H573" s="102">
        <f>D573-E573</f>
        <v>54000000</v>
      </c>
      <c r="I573" s="103"/>
    </row>
    <row r="574" spans="1:9" s="12" customFormat="1" ht="15">
      <c r="A574" s="47"/>
      <c r="B574" s="31" t="s">
        <v>247</v>
      </c>
      <c r="C574" s="47"/>
      <c r="D574" s="45">
        <v>148478000</v>
      </c>
      <c r="E574" s="45">
        <f>F574+G574</f>
        <v>0</v>
      </c>
      <c r="F574" s="45">
        <v>0</v>
      </c>
      <c r="G574" s="45">
        <v>0</v>
      </c>
      <c r="H574" s="45">
        <f>D574-E574</f>
        <v>148478000</v>
      </c>
      <c r="I574" s="46"/>
    </row>
    <row r="575" spans="1:9" s="4" customFormat="1" ht="14.25">
      <c r="A575" s="49" t="s">
        <v>301</v>
      </c>
      <c r="B575" s="43" t="s">
        <v>248</v>
      </c>
      <c r="C575" s="49"/>
      <c r="D575" s="42">
        <f>D576+D577</f>
        <v>21560000000</v>
      </c>
      <c r="E575" s="42">
        <f>E576+E577</f>
        <v>69000000</v>
      </c>
      <c r="F575" s="42">
        <f>F576+F577</f>
        <v>0</v>
      </c>
      <c r="G575" s="42">
        <f>G576+G577</f>
        <v>69000000</v>
      </c>
      <c r="H575" s="42">
        <f>H576+H577</f>
        <v>21491000000</v>
      </c>
      <c r="I575" s="63"/>
    </row>
    <row r="576" spans="1:9" s="4" customFormat="1" ht="14.25">
      <c r="A576" s="49"/>
      <c r="B576" s="43" t="s">
        <v>83</v>
      </c>
      <c r="C576" s="49"/>
      <c r="D576" s="42">
        <f>D579+D584</f>
        <v>3996000000</v>
      </c>
      <c r="E576" s="42">
        <f>E579+E584</f>
        <v>40000000</v>
      </c>
      <c r="F576" s="42">
        <f>F579+F584</f>
        <v>0</v>
      </c>
      <c r="G576" s="42">
        <f>G579+G584</f>
        <v>40000000</v>
      </c>
      <c r="H576" s="42">
        <f>H579+H584</f>
        <v>3956000000</v>
      </c>
      <c r="I576" s="63"/>
    </row>
    <row r="577" spans="1:9" s="4" customFormat="1" ht="14.25">
      <c r="A577" s="49"/>
      <c r="B577" s="43" t="s">
        <v>147</v>
      </c>
      <c r="C577" s="49"/>
      <c r="D577" s="42">
        <f>D580+D587</f>
        <v>17564000000</v>
      </c>
      <c r="E577" s="42">
        <f>E580+E587</f>
        <v>29000000</v>
      </c>
      <c r="F577" s="42">
        <f>F580+F587</f>
        <v>0</v>
      </c>
      <c r="G577" s="42">
        <f>G580+G587</f>
        <v>29000000</v>
      </c>
      <c r="H577" s="42">
        <f>H580+H587</f>
        <v>17535000000</v>
      </c>
      <c r="I577" s="63"/>
    </row>
    <row r="578" spans="1:9" s="4" customFormat="1" ht="14.25">
      <c r="A578" s="49">
        <v>1</v>
      </c>
      <c r="B578" s="43" t="s">
        <v>4</v>
      </c>
      <c r="C578" s="49" t="s">
        <v>253</v>
      </c>
      <c r="D578" s="42">
        <f>D579+D580</f>
        <v>126000000</v>
      </c>
      <c r="E578" s="42">
        <f>E579+E580</f>
        <v>12000000</v>
      </c>
      <c r="F578" s="42">
        <f>F579+F580</f>
        <v>0</v>
      </c>
      <c r="G578" s="42">
        <f>G579+G580</f>
        <v>12000000</v>
      </c>
      <c r="H578" s="42">
        <f>H579+H580</f>
        <v>114000000</v>
      </c>
      <c r="I578" s="63"/>
    </row>
    <row r="579" spans="1:9" s="104" customFormat="1" ht="15">
      <c r="A579" s="141" t="s">
        <v>38</v>
      </c>
      <c r="B579" s="142" t="s">
        <v>249</v>
      </c>
      <c r="C579" s="100"/>
      <c r="D579" s="143">
        <v>0</v>
      </c>
      <c r="E579" s="143">
        <v>0</v>
      </c>
      <c r="F579" s="143">
        <v>0</v>
      </c>
      <c r="G579" s="143">
        <v>0</v>
      </c>
      <c r="H579" s="143">
        <v>0</v>
      </c>
      <c r="I579" s="103"/>
    </row>
    <row r="580" spans="1:9" s="104" customFormat="1" ht="15">
      <c r="A580" s="141" t="s">
        <v>39</v>
      </c>
      <c r="B580" s="142" t="s">
        <v>250</v>
      </c>
      <c r="C580" s="100"/>
      <c r="D580" s="143">
        <f>SUM(D581:D582)</f>
        <v>126000000</v>
      </c>
      <c r="E580" s="143">
        <f>SUM(E581:E582)</f>
        <v>12000000</v>
      </c>
      <c r="F580" s="143">
        <f>SUM(F581:F582)</f>
        <v>0</v>
      </c>
      <c r="G580" s="143">
        <f>SUM(G581:G582)</f>
        <v>12000000</v>
      </c>
      <c r="H580" s="143">
        <f>SUM(H581:H582)</f>
        <v>114000000</v>
      </c>
      <c r="I580" s="103"/>
    </row>
    <row r="581" spans="1:9" ht="15">
      <c r="A581" s="47"/>
      <c r="B581" s="7" t="s">
        <v>251</v>
      </c>
      <c r="C581" s="47"/>
      <c r="D581" s="45">
        <v>63000000</v>
      </c>
      <c r="E581" s="45">
        <f>F581+G581</f>
        <v>6000000</v>
      </c>
      <c r="F581" s="45">
        <v>0</v>
      </c>
      <c r="G581" s="45">
        <v>6000000</v>
      </c>
      <c r="H581" s="45">
        <f>D581-E581</f>
        <v>57000000</v>
      </c>
      <c r="I581" s="46"/>
    </row>
    <row r="582" spans="1:9" ht="30">
      <c r="A582" s="47"/>
      <c r="B582" s="7" t="s">
        <v>252</v>
      </c>
      <c r="C582" s="47"/>
      <c r="D582" s="45">
        <v>63000000</v>
      </c>
      <c r="E582" s="45">
        <f>F582+G582</f>
        <v>6000000</v>
      </c>
      <c r="F582" s="45">
        <v>0</v>
      </c>
      <c r="G582" s="45">
        <v>6000000</v>
      </c>
      <c r="H582" s="45">
        <f>D582-E582</f>
        <v>57000000</v>
      </c>
      <c r="I582" s="46"/>
    </row>
    <row r="583" spans="1:9" s="4" customFormat="1" ht="14.25">
      <c r="A583" s="49">
        <v>2</v>
      </c>
      <c r="B583" s="43" t="s">
        <v>53</v>
      </c>
      <c r="C583" s="49" t="s">
        <v>253</v>
      </c>
      <c r="D583" s="42">
        <f>D584+D587</f>
        <v>21434000000</v>
      </c>
      <c r="E583" s="42">
        <f>E584+E587</f>
        <v>57000000</v>
      </c>
      <c r="F583" s="42">
        <f>F584+F587</f>
        <v>0</v>
      </c>
      <c r="G583" s="42">
        <f>G584+G587</f>
        <v>57000000</v>
      </c>
      <c r="H583" s="42">
        <f>H584+H587</f>
        <v>21377000000</v>
      </c>
      <c r="I583" s="63"/>
    </row>
    <row r="584" spans="1:9" s="104" customFormat="1" ht="15">
      <c r="A584" s="141" t="s">
        <v>38</v>
      </c>
      <c r="B584" s="144" t="s">
        <v>94</v>
      </c>
      <c r="C584" s="100"/>
      <c r="D584" s="143">
        <f>SUM(D585:D586)</f>
        <v>3996000000</v>
      </c>
      <c r="E584" s="143">
        <f>SUM(E585:E586)</f>
        <v>40000000</v>
      </c>
      <c r="F584" s="143">
        <f>SUM(F585:F586)</f>
        <v>0</v>
      </c>
      <c r="G584" s="143">
        <f>SUM(G585:G586)</f>
        <v>40000000</v>
      </c>
      <c r="H584" s="143">
        <f>SUM(H585:H586)</f>
        <v>3956000000</v>
      </c>
      <c r="I584" s="103"/>
    </row>
    <row r="585" spans="1:9" ht="15">
      <c r="A585" s="49"/>
      <c r="B585" s="31" t="s">
        <v>9</v>
      </c>
      <c r="C585" s="47"/>
      <c r="D585" s="45">
        <v>3244000000</v>
      </c>
      <c r="E585" s="45">
        <f>F585+G585</f>
        <v>0</v>
      </c>
      <c r="F585" s="45">
        <v>0</v>
      </c>
      <c r="G585" s="45">
        <v>0</v>
      </c>
      <c r="H585" s="45">
        <f>D585-E585</f>
        <v>3244000000</v>
      </c>
      <c r="I585" s="46"/>
    </row>
    <row r="586" spans="1:9" ht="15">
      <c r="A586" s="49"/>
      <c r="B586" s="7" t="s">
        <v>254</v>
      </c>
      <c r="C586" s="47"/>
      <c r="D586" s="45">
        <v>752000000</v>
      </c>
      <c r="E586" s="45">
        <f>F586+G586</f>
        <v>40000000</v>
      </c>
      <c r="F586" s="45">
        <v>0</v>
      </c>
      <c r="G586" s="45">
        <v>40000000</v>
      </c>
      <c r="H586" s="45">
        <f>D586-E586</f>
        <v>712000000</v>
      </c>
      <c r="I586" s="46"/>
    </row>
    <row r="587" spans="1:9" s="104" customFormat="1" ht="15">
      <c r="A587" s="141" t="s">
        <v>39</v>
      </c>
      <c r="B587" s="144" t="s">
        <v>140</v>
      </c>
      <c r="C587" s="100"/>
      <c r="D587" s="143">
        <f>D588+D589+D590+D591+D592+D593+D594+D595+D599</f>
        <v>17438000000</v>
      </c>
      <c r="E587" s="143">
        <f>E588+E589+E590+E591+E592+E593+E594+E595+E599</f>
        <v>17000000</v>
      </c>
      <c r="F587" s="143">
        <f>F588+F589+F590+F591+F592+F593+F594+F595+F599</f>
        <v>0</v>
      </c>
      <c r="G587" s="143">
        <f>G588+G589+G590+G591+G592+G593+G594+G595+G599</f>
        <v>17000000</v>
      </c>
      <c r="H587" s="143">
        <f>H588+H589+H590+H591+H592+H593+H594+H595+H599</f>
        <v>17421000000</v>
      </c>
      <c r="I587" s="103"/>
    </row>
    <row r="588" spans="1:9" ht="15">
      <c r="A588" s="47"/>
      <c r="B588" s="31" t="s">
        <v>255</v>
      </c>
      <c r="C588" s="47"/>
      <c r="D588" s="45">
        <v>1350000000</v>
      </c>
      <c r="E588" s="45">
        <f>F588+G588</f>
        <v>0</v>
      </c>
      <c r="F588" s="45">
        <v>0</v>
      </c>
      <c r="G588" s="45">
        <v>0</v>
      </c>
      <c r="H588" s="45">
        <f>D588-E588</f>
        <v>1350000000</v>
      </c>
      <c r="I588" s="46"/>
    </row>
    <row r="589" spans="1:9" ht="15">
      <c r="A589" s="47"/>
      <c r="B589" s="31" t="s">
        <v>256</v>
      </c>
      <c r="C589" s="47"/>
      <c r="D589" s="45">
        <v>39000000</v>
      </c>
      <c r="E589" s="45">
        <f aca="true" t="shared" si="24" ref="E589:E594">F589+G589</f>
        <v>0</v>
      </c>
      <c r="F589" s="45">
        <v>0</v>
      </c>
      <c r="G589" s="45">
        <v>0</v>
      </c>
      <c r="H589" s="45">
        <f aca="true" t="shared" si="25" ref="H589:H594">D589-E589</f>
        <v>39000000</v>
      </c>
      <c r="I589" s="46"/>
    </row>
    <row r="590" spans="1:9" ht="15">
      <c r="A590" s="47"/>
      <c r="B590" s="16" t="s">
        <v>257</v>
      </c>
      <c r="C590" s="47"/>
      <c r="D590" s="45">
        <v>450000000</v>
      </c>
      <c r="E590" s="45">
        <f t="shared" si="24"/>
        <v>0</v>
      </c>
      <c r="F590" s="45">
        <v>0</v>
      </c>
      <c r="G590" s="45">
        <v>0</v>
      </c>
      <c r="H590" s="45">
        <f t="shared" si="25"/>
        <v>450000000</v>
      </c>
      <c r="I590" s="46"/>
    </row>
    <row r="591" spans="1:9" ht="15">
      <c r="A591" s="47"/>
      <c r="B591" s="7" t="s">
        <v>258</v>
      </c>
      <c r="C591" s="47"/>
      <c r="D591" s="45">
        <v>18000000</v>
      </c>
      <c r="E591" s="45">
        <f t="shared" si="24"/>
        <v>2000000</v>
      </c>
      <c r="F591" s="45">
        <v>0</v>
      </c>
      <c r="G591" s="45">
        <v>2000000</v>
      </c>
      <c r="H591" s="45">
        <f t="shared" si="25"/>
        <v>16000000</v>
      </c>
      <c r="I591" s="46"/>
    </row>
    <row r="592" spans="1:9" ht="15">
      <c r="A592" s="47"/>
      <c r="B592" s="7" t="s">
        <v>259</v>
      </c>
      <c r="C592" s="47"/>
      <c r="D592" s="45">
        <v>45000000</v>
      </c>
      <c r="E592" s="45">
        <f t="shared" si="24"/>
        <v>0</v>
      </c>
      <c r="F592" s="45">
        <v>0</v>
      </c>
      <c r="G592" s="45">
        <v>0</v>
      </c>
      <c r="H592" s="45">
        <f t="shared" si="25"/>
        <v>45000000</v>
      </c>
      <c r="I592" s="46"/>
    </row>
    <row r="593" spans="1:9" ht="30">
      <c r="A593" s="47"/>
      <c r="B593" s="7" t="s">
        <v>260</v>
      </c>
      <c r="C593" s="47"/>
      <c r="D593" s="45">
        <v>45000000</v>
      </c>
      <c r="E593" s="45">
        <f t="shared" si="24"/>
        <v>0</v>
      </c>
      <c r="F593" s="45">
        <v>0</v>
      </c>
      <c r="G593" s="45">
        <v>0</v>
      </c>
      <c r="H593" s="45">
        <f t="shared" si="25"/>
        <v>45000000</v>
      </c>
      <c r="I593" s="46"/>
    </row>
    <row r="594" spans="1:9" ht="15">
      <c r="A594" s="47"/>
      <c r="B594" s="7" t="s">
        <v>261</v>
      </c>
      <c r="C594" s="47"/>
      <c r="D594" s="45">
        <v>8000000000</v>
      </c>
      <c r="E594" s="45">
        <f t="shared" si="24"/>
        <v>0</v>
      </c>
      <c r="F594" s="45">
        <v>0</v>
      </c>
      <c r="G594" s="45">
        <v>0</v>
      </c>
      <c r="H594" s="45">
        <f t="shared" si="25"/>
        <v>8000000000</v>
      </c>
      <c r="I594" s="46"/>
    </row>
    <row r="595" spans="1:9" ht="15">
      <c r="A595" s="47"/>
      <c r="B595" s="7" t="s">
        <v>262</v>
      </c>
      <c r="C595" s="47"/>
      <c r="D595" s="45">
        <f>D596+D597+D598</f>
        <v>951000000</v>
      </c>
      <c r="E595" s="45">
        <f>E596+E597+E598</f>
        <v>15000000</v>
      </c>
      <c r="F595" s="45">
        <f>F596+F597+F598</f>
        <v>0</v>
      </c>
      <c r="G595" s="45">
        <f>G596+G597+G598</f>
        <v>15000000</v>
      </c>
      <c r="H595" s="45">
        <f>H596+H597+H598</f>
        <v>936000000</v>
      </c>
      <c r="I595" s="46"/>
    </row>
    <row r="596" spans="1:9" ht="15">
      <c r="A596" s="47"/>
      <c r="B596" s="34" t="s">
        <v>263</v>
      </c>
      <c r="C596" s="47"/>
      <c r="D596" s="54">
        <v>800000000</v>
      </c>
      <c r="E596" s="54">
        <f>F596+G596</f>
        <v>0</v>
      </c>
      <c r="F596" s="54">
        <v>0</v>
      </c>
      <c r="G596" s="54">
        <v>0</v>
      </c>
      <c r="H596" s="54">
        <f>D596-E596</f>
        <v>800000000</v>
      </c>
      <c r="I596" s="46"/>
    </row>
    <row r="597" spans="1:9" ht="30">
      <c r="A597" s="47"/>
      <c r="B597" s="34" t="s">
        <v>264</v>
      </c>
      <c r="C597" s="47"/>
      <c r="D597" s="54">
        <v>79000000</v>
      </c>
      <c r="E597" s="54">
        <f>F597+G597</f>
        <v>8000000</v>
      </c>
      <c r="F597" s="54">
        <v>0</v>
      </c>
      <c r="G597" s="54">
        <v>8000000</v>
      </c>
      <c r="H597" s="54">
        <f>D597-E597</f>
        <v>71000000</v>
      </c>
      <c r="I597" s="46"/>
    </row>
    <row r="598" spans="1:9" ht="45">
      <c r="A598" s="47"/>
      <c r="B598" s="34" t="s">
        <v>265</v>
      </c>
      <c r="C598" s="47"/>
      <c r="D598" s="54">
        <v>72000000</v>
      </c>
      <c r="E598" s="54">
        <f>F598+G598</f>
        <v>7000000</v>
      </c>
      <c r="F598" s="54">
        <v>0</v>
      </c>
      <c r="G598" s="54">
        <v>7000000</v>
      </c>
      <c r="H598" s="54">
        <f>D598-E598</f>
        <v>65000000</v>
      </c>
      <c r="I598" s="46"/>
    </row>
    <row r="599" spans="1:9" s="12" customFormat="1" ht="15">
      <c r="A599" s="47"/>
      <c r="B599" s="7" t="s">
        <v>266</v>
      </c>
      <c r="C599" s="47"/>
      <c r="D599" s="45">
        <f>D600+D601+D602+D603</f>
        <v>6540000000</v>
      </c>
      <c r="E599" s="45">
        <f>E600+E601+E602+E603</f>
        <v>0</v>
      </c>
      <c r="F599" s="45">
        <f>F600+F601+F602+F603</f>
        <v>0</v>
      </c>
      <c r="G599" s="45">
        <f>G600+G601+G602+G603</f>
        <v>0</v>
      </c>
      <c r="H599" s="45">
        <f>H600+H601+H602+H603</f>
        <v>6540000000</v>
      </c>
      <c r="I599" s="46"/>
    </row>
    <row r="600" spans="1:9" s="12" customFormat="1" ht="30">
      <c r="A600" s="47"/>
      <c r="B600" s="34" t="s">
        <v>267</v>
      </c>
      <c r="C600" s="47"/>
      <c r="D600" s="54">
        <v>660000000</v>
      </c>
      <c r="E600" s="54">
        <f>F600+G600</f>
        <v>0</v>
      </c>
      <c r="F600" s="54">
        <v>0</v>
      </c>
      <c r="G600" s="54">
        <v>0</v>
      </c>
      <c r="H600" s="54">
        <f>D600-E600</f>
        <v>660000000</v>
      </c>
      <c r="I600" s="46"/>
    </row>
    <row r="601" spans="1:9" s="12" customFormat="1" ht="15">
      <c r="A601" s="47"/>
      <c r="B601" s="34" t="s">
        <v>268</v>
      </c>
      <c r="C601" s="47"/>
      <c r="D601" s="54">
        <v>2100000000</v>
      </c>
      <c r="E601" s="54">
        <f>F601+G601</f>
        <v>0</v>
      </c>
      <c r="F601" s="54">
        <v>0</v>
      </c>
      <c r="G601" s="54">
        <v>0</v>
      </c>
      <c r="H601" s="54">
        <f>D601-E601</f>
        <v>2100000000</v>
      </c>
      <c r="I601" s="46"/>
    </row>
    <row r="602" spans="1:9" s="12" customFormat="1" ht="30">
      <c r="A602" s="47"/>
      <c r="B602" s="34" t="s">
        <v>269</v>
      </c>
      <c r="C602" s="47"/>
      <c r="D602" s="54">
        <v>2280000000</v>
      </c>
      <c r="E602" s="54">
        <f>F602+G602</f>
        <v>0</v>
      </c>
      <c r="F602" s="54">
        <v>0</v>
      </c>
      <c r="G602" s="54">
        <v>0</v>
      </c>
      <c r="H602" s="54">
        <f>D602-E602</f>
        <v>2280000000</v>
      </c>
      <c r="I602" s="46"/>
    </row>
    <row r="603" spans="1:9" s="12" customFormat="1" ht="15">
      <c r="A603" s="47"/>
      <c r="B603" s="34" t="s">
        <v>270</v>
      </c>
      <c r="C603" s="47"/>
      <c r="D603" s="54">
        <v>1500000000</v>
      </c>
      <c r="E603" s="54">
        <f>F603+G603</f>
        <v>0</v>
      </c>
      <c r="F603" s="54">
        <v>0</v>
      </c>
      <c r="G603" s="54">
        <v>0</v>
      </c>
      <c r="H603" s="54">
        <f>D603-E603</f>
        <v>1500000000</v>
      </c>
      <c r="I603" s="46"/>
    </row>
    <row r="604" spans="1:9" s="4" customFormat="1" ht="14.25">
      <c r="A604" s="49" t="s">
        <v>302</v>
      </c>
      <c r="B604" s="43" t="s">
        <v>271</v>
      </c>
      <c r="C604" s="49"/>
      <c r="D604" s="42">
        <f>D605+D606</f>
        <v>2980000000</v>
      </c>
      <c r="E604" s="42">
        <f>E605+E606</f>
        <v>18000000</v>
      </c>
      <c r="F604" s="42">
        <f>F605+F606</f>
        <v>0</v>
      </c>
      <c r="G604" s="42">
        <f>G605+G606</f>
        <v>18000000</v>
      </c>
      <c r="H604" s="42">
        <f>H605+H606</f>
        <v>2962000000</v>
      </c>
      <c r="I604" s="63"/>
    </row>
    <row r="605" spans="1:9" s="4" customFormat="1" ht="14.25">
      <c r="A605" s="49"/>
      <c r="B605" s="43" t="s">
        <v>83</v>
      </c>
      <c r="C605" s="49"/>
      <c r="D605" s="42">
        <f>D608</f>
        <v>1335000000</v>
      </c>
      <c r="E605" s="42">
        <f>E608</f>
        <v>18000000</v>
      </c>
      <c r="F605" s="42">
        <f>F608</f>
        <v>0</v>
      </c>
      <c r="G605" s="42">
        <f>G608</f>
        <v>18000000</v>
      </c>
      <c r="H605" s="42">
        <f>H608</f>
        <v>1317000000</v>
      </c>
      <c r="I605" s="63"/>
    </row>
    <row r="606" spans="1:9" s="4" customFormat="1" ht="14.25">
      <c r="A606" s="49"/>
      <c r="B606" s="43" t="s">
        <v>147</v>
      </c>
      <c r="C606" s="49"/>
      <c r="D606" s="42">
        <f>D611</f>
        <v>1645000000</v>
      </c>
      <c r="E606" s="42">
        <f>E611</f>
        <v>0</v>
      </c>
      <c r="F606" s="42">
        <f>F611</f>
        <v>0</v>
      </c>
      <c r="G606" s="42">
        <f>G611</f>
        <v>0</v>
      </c>
      <c r="H606" s="42">
        <f>H611</f>
        <v>1645000000</v>
      </c>
      <c r="I606" s="63"/>
    </row>
    <row r="607" spans="1:9" s="4" customFormat="1" ht="14.25">
      <c r="A607" s="49">
        <v>1</v>
      </c>
      <c r="B607" s="43" t="s">
        <v>272</v>
      </c>
      <c r="C607" s="49" t="s">
        <v>277</v>
      </c>
      <c r="D607" s="42">
        <f>D608+D611</f>
        <v>2980000000</v>
      </c>
      <c r="E607" s="42">
        <f>E608+E611</f>
        <v>18000000</v>
      </c>
      <c r="F607" s="42">
        <f>F608+F611</f>
        <v>0</v>
      </c>
      <c r="G607" s="42">
        <f>G608+G611</f>
        <v>18000000</v>
      </c>
      <c r="H607" s="42">
        <f>H608+H611</f>
        <v>2962000000</v>
      </c>
      <c r="I607" s="63"/>
    </row>
    <row r="608" spans="1:9" s="104" customFormat="1" ht="15">
      <c r="A608" s="141" t="s">
        <v>38</v>
      </c>
      <c r="B608" s="144" t="s">
        <v>94</v>
      </c>
      <c r="C608" s="100"/>
      <c r="D608" s="143">
        <f>SUM(D609:D610)</f>
        <v>1335000000</v>
      </c>
      <c r="E608" s="143">
        <f>SUM(E609:E610)</f>
        <v>18000000</v>
      </c>
      <c r="F608" s="143">
        <f>SUM(F609:F610)</f>
        <v>0</v>
      </c>
      <c r="G608" s="143">
        <f>SUM(G609:G610)</f>
        <v>18000000</v>
      </c>
      <c r="H608" s="143">
        <f>SUM(H609:H610)</f>
        <v>1317000000</v>
      </c>
      <c r="I608" s="103"/>
    </row>
    <row r="609" spans="1:9" ht="15">
      <c r="A609" s="49"/>
      <c r="B609" s="31" t="s">
        <v>9</v>
      </c>
      <c r="C609" s="47"/>
      <c r="D609" s="45">
        <v>1097000000</v>
      </c>
      <c r="E609" s="45">
        <f>F609+G609</f>
        <v>0</v>
      </c>
      <c r="F609" s="45">
        <v>0</v>
      </c>
      <c r="G609" s="45">
        <v>0</v>
      </c>
      <c r="H609" s="45">
        <f>D609-E609</f>
        <v>1097000000</v>
      </c>
      <c r="I609" s="46"/>
    </row>
    <row r="610" spans="1:9" ht="15">
      <c r="A610" s="49"/>
      <c r="B610" s="31" t="s">
        <v>276</v>
      </c>
      <c r="C610" s="47"/>
      <c r="D610" s="45">
        <v>238000000</v>
      </c>
      <c r="E610" s="45">
        <f>F610+G610</f>
        <v>18000000</v>
      </c>
      <c r="F610" s="45">
        <v>0</v>
      </c>
      <c r="G610" s="45">
        <v>18000000</v>
      </c>
      <c r="H610" s="45">
        <f>D610-E610</f>
        <v>220000000</v>
      </c>
      <c r="I610" s="46"/>
    </row>
    <row r="611" spans="1:9" s="104" customFormat="1" ht="15">
      <c r="A611" s="141" t="s">
        <v>39</v>
      </c>
      <c r="B611" s="144" t="s">
        <v>140</v>
      </c>
      <c r="C611" s="100"/>
      <c r="D611" s="143">
        <f>SUM(D612:D615)</f>
        <v>1645000000</v>
      </c>
      <c r="E611" s="143">
        <f>SUM(E612:E615)</f>
        <v>0</v>
      </c>
      <c r="F611" s="143">
        <f>SUM(F612:F615)</f>
        <v>0</v>
      </c>
      <c r="G611" s="143">
        <f>SUM(G612:G615)</f>
        <v>0</v>
      </c>
      <c r="H611" s="143">
        <f>SUM(H612:H615)</f>
        <v>1645000000</v>
      </c>
      <c r="I611" s="103"/>
    </row>
    <row r="612" spans="1:9" ht="15">
      <c r="A612" s="47"/>
      <c r="B612" s="7" t="s">
        <v>273</v>
      </c>
      <c r="C612" s="47"/>
      <c r="D612" s="45">
        <v>18000000</v>
      </c>
      <c r="E612" s="45">
        <f>F612+G612</f>
        <v>0</v>
      </c>
      <c r="F612" s="45">
        <v>0</v>
      </c>
      <c r="G612" s="45">
        <v>0</v>
      </c>
      <c r="H612" s="45">
        <f>D612-E612</f>
        <v>18000000</v>
      </c>
      <c r="I612" s="46"/>
    </row>
    <row r="613" spans="1:9" ht="15">
      <c r="A613" s="47"/>
      <c r="B613" s="7" t="s">
        <v>274</v>
      </c>
      <c r="C613" s="47"/>
      <c r="D613" s="45">
        <v>48000000</v>
      </c>
      <c r="E613" s="45">
        <f>F613+G613</f>
        <v>0</v>
      </c>
      <c r="F613" s="45">
        <v>0</v>
      </c>
      <c r="G613" s="45">
        <v>0</v>
      </c>
      <c r="H613" s="45">
        <f>D613-E613</f>
        <v>48000000</v>
      </c>
      <c r="I613" s="46"/>
    </row>
    <row r="614" spans="1:9" ht="30">
      <c r="A614" s="47"/>
      <c r="B614" s="90" t="s">
        <v>286</v>
      </c>
      <c r="C614" s="47"/>
      <c r="D614" s="45">
        <v>879000000</v>
      </c>
      <c r="E614" s="45">
        <f>F614+G614</f>
        <v>0</v>
      </c>
      <c r="F614" s="45">
        <v>0</v>
      </c>
      <c r="G614" s="45">
        <v>0</v>
      </c>
      <c r="H614" s="45">
        <f>D614-E614</f>
        <v>879000000</v>
      </c>
      <c r="I614" s="46"/>
    </row>
    <row r="615" spans="1:9" ht="45">
      <c r="A615" s="47"/>
      <c r="B615" s="90" t="s">
        <v>275</v>
      </c>
      <c r="C615" s="47"/>
      <c r="D615" s="45">
        <v>700000000</v>
      </c>
      <c r="E615" s="45">
        <f>F615+G615</f>
        <v>0</v>
      </c>
      <c r="F615" s="45">
        <v>0</v>
      </c>
      <c r="G615" s="45">
        <v>0</v>
      </c>
      <c r="H615" s="45">
        <f>D615-E615</f>
        <v>700000000</v>
      </c>
      <c r="I615" s="46"/>
    </row>
    <row r="616" spans="1:9" ht="15">
      <c r="A616" s="49" t="s">
        <v>303</v>
      </c>
      <c r="B616" s="53" t="s">
        <v>278</v>
      </c>
      <c r="C616" s="47"/>
      <c r="D616" s="42">
        <f>D617+D618</f>
        <v>900000000</v>
      </c>
      <c r="E616" s="42">
        <f>E617+E618</f>
        <v>90000000</v>
      </c>
      <c r="F616" s="42">
        <f>F617+F618</f>
        <v>0</v>
      </c>
      <c r="G616" s="42">
        <f>G617+G618</f>
        <v>90000000</v>
      </c>
      <c r="H616" s="42">
        <f>H617+H618</f>
        <v>810000000</v>
      </c>
      <c r="I616" s="46"/>
    </row>
    <row r="617" spans="1:9" ht="15">
      <c r="A617" s="49"/>
      <c r="B617" s="53" t="s">
        <v>279</v>
      </c>
      <c r="C617" s="47"/>
      <c r="D617" s="42">
        <f aca="true" t="shared" si="26" ref="D617:H618">D620</f>
        <v>0</v>
      </c>
      <c r="E617" s="42">
        <f t="shared" si="26"/>
        <v>0</v>
      </c>
      <c r="F617" s="42">
        <f t="shared" si="26"/>
        <v>0</v>
      </c>
      <c r="G617" s="42">
        <f t="shared" si="26"/>
        <v>0</v>
      </c>
      <c r="H617" s="42">
        <f t="shared" si="26"/>
        <v>0</v>
      </c>
      <c r="I617" s="46"/>
    </row>
    <row r="618" spans="1:9" ht="15">
      <c r="A618" s="49"/>
      <c r="B618" s="53" t="s">
        <v>280</v>
      </c>
      <c r="C618" s="47"/>
      <c r="D618" s="42">
        <f t="shared" si="26"/>
        <v>900000000</v>
      </c>
      <c r="E618" s="42">
        <f t="shared" si="26"/>
        <v>90000000</v>
      </c>
      <c r="F618" s="42">
        <f t="shared" si="26"/>
        <v>0</v>
      </c>
      <c r="G618" s="42">
        <f t="shared" si="26"/>
        <v>90000000</v>
      </c>
      <c r="H618" s="42">
        <f t="shared" si="26"/>
        <v>810000000</v>
      </c>
      <c r="I618" s="46"/>
    </row>
    <row r="619" spans="1:9" s="4" customFormat="1" ht="28.5">
      <c r="A619" s="49">
        <v>1</v>
      </c>
      <c r="B619" s="50" t="s">
        <v>281</v>
      </c>
      <c r="C619" s="49" t="s">
        <v>82</v>
      </c>
      <c r="D619" s="42">
        <f>D620+D621</f>
        <v>900000000</v>
      </c>
      <c r="E619" s="42">
        <f>E620+E621</f>
        <v>90000000</v>
      </c>
      <c r="F619" s="42">
        <f>F620+F621</f>
        <v>0</v>
      </c>
      <c r="G619" s="42">
        <f>G620+G621</f>
        <v>90000000</v>
      </c>
      <c r="H619" s="42">
        <f>H620+H621</f>
        <v>810000000</v>
      </c>
      <c r="I619" s="63"/>
    </row>
    <row r="620" spans="1:9" s="148" customFormat="1" ht="15">
      <c r="A620" s="141" t="s">
        <v>38</v>
      </c>
      <c r="B620" s="145" t="s">
        <v>282</v>
      </c>
      <c r="C620" s="141"/>
      <c r="D620" s="143">
        <v>0</v>
      </c>
      <c r="E620" s="143">
        <v>0</v>
      </c>
      <c r="F620" s="143">
        <v>0</v>
      </c>
      <c r="G620" s="143">
        <v>0</v>
      </c>
      <c r="H620" s="143">
        <v>0</v>
      </c>
      <c r="I620" s="147"/>
    </row>
    <row r="621" spans="1:9" s="148" customFormat="1" ht="15">
      <c r="A621" s="141" t="s">
        <v>39</v>
      </c>
      <c r="B621" s="145" t="s">
        <v>283</v>
      </c>
      <c r="C621" s="141"/>
      <c r="D621" s="143">
        <f>D622</f>
        <v>900000000</v>
      </c>
      <c r="E621" s="143">
        <f>E622</f>
        <v>90000000</v>
      </c>
      <c r="F621" s="143">
        <f>F622</f>
        <v>0</v>
      </c>
      <c r="G621" s="143">
        <f>G622</f>
        <v>90000000</v>
      </c>
      <c r="H621" s="143">
        <f>H622</f>
        <v>810000000</v>
      </c>
      <c r="I621" s="147"/>
    </row>
    <row r="622" spans="1:9" ht="15">
      <c r="A622" s="91"/>
      <c r="B622" s="92" t="s">
        <v>284</v>
      </c>
      <c r="C622" s="93"/>
      <c r="D622" s="94">
        <v>900000000</v>
      </c>
      <c r="E622" s="94">
        <f>F622+G622</f>
        <v>90000000</v>
      </c>
      <c r="F622" s="94">
        <v>0</v>
      </c>
      <c r="G622" s="94">
        <v>90000000</v>
      </c>
      <c r="H622" s="94">
        <f>D622-E622</f>
        <v>810000000</v>
      </c>
      <c r="I622" s="46"/>
    </row>
    <row r="623" spans="1:9" s="4" customFormat="1" ht="20.25" customHeight="1">
      <c r="A623" s="95"/>
      <c r="B623" s="95" t="s">
        <v>304</v>
      </c>
      <c r="C623" s="95"/>
      <c r="D623" s="96">
        <f>D8+D214</f>
        <v>137782362000</v>
      </c>
      <c r="E623" s="96">
        <f>E8+E214</f>
        <v>2900000000</v>
      </c>
      <c r="F623" s="96">
        <f>F8+F214</f>
        <v>220000000</v>
      </c>
      <c r="G623" s="96">
        <f>G8+G214</f>
        <v>2680000000</v>
      </c>
      <c r="H623" s="96">
        <f>H8+H214</f>
        <v>134882362000</v>
      </c>
      <c r="I623" s="63"/>
    </row>
    <row r="625" spans="5:8" ht="15">
      <c r="E625" s="39"/>
      <c r="G625" s="39"/>
      <c r="H625" s="39"/>
    </row>
    <row r="626" spans="4:8" ht="15">
      <c r="D626" s="39"/>
      <c r="E626" s="39"/>
      <c r="F626" s="39"/>
      <c r="G626" s="39"/>
      <c r="H626" s="39"/>
    </row>
    <row r="627" ht="15">
      <c r="F627" s="39"/>
    </row>
  </sheetData>
  <sheetProtection/>
  <mergeCells count="10">
    <mergeCell ref="A4:A6"/>
    <mergeCell ref="B4:B6"/>
    <mergeCell ref="C4:C6"/>
    <mergeCell ref="A1:H1"/>
    <mergeCell ref="A2:H2"/>
    <mergeCell ref="D4:D6"/>
    <mergeCell ref="H4:H6"/>
    <mergeCell ref="E4:G4"/>
    <mergeCell ref="E5:E6"/>
    <mergeCell ref="F5:G5"/>
  </mergeCells>
  <printOptions/>
  <pageMargins left="0.4330708661417323" right="0.44" top="0.4330708661417323" bottom="0.4330708661417323" header="0.31496062992125984" footer="0.31496062992125984"/>
  <pageSetup horizontalDpi="600" verticalDpi="600" orientation="landscape" paperSize="9" scale="80"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cp:lastPrinted>2021-06-25T09:10:30Z</cp:lastPrinted>
  <dcterms:created xsi:type="dcterms:W3CDTF">2021-06-04T10:15:35Z</dcterms:created>
  <dcterms:modified xsi:type="dcterms:W3CDTF">2021-06-25T09:22:31Z</dcterms:modified>
  <cp:category/>
  <cp:version/>
  <cp:contentType/>
  <cp:contentStatus/>
</cp:coreProperties>
</file>